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4. SEBI\SEBI Correspondence\2018\44. Filing of unaudited financials &amp; Portfolio_Sept 30, 2018\"/>
    </mc:Choice>
  </mc:AlternateContent>
  <bookViews>
    <workbookView xWindow="0" yWindow="0" windowWidth="20490" windowHeight="7155"/>
  </bookViews>
  <sheets>
    <sheet name="1A" sheetId="4" r:id="rId1"/>
    <sheet name="1B" sheetId="5" r:id="rId2"/>
    <sheet name="1C" sheetId="6" r:id="rId3"/>
    <sheet name="2A" sheetId="7" r:id="rId4"/>
    <sheet name="2B" sheetId="8" r:id="rId5"/>
    <sheet name="2C" sheetId="9" r:id="rId6"/>
    <sheet name="3A" sheetId="10" r:id="rId7"/>
    <sheet name="3B" sheetId="11" r:id="rId8"/>
  </sheets>
  <definedNames>
    <definedName name="_xlnm.Print_Area" localSheetId="0">'1A'!$A$1:$I$68</definedName>
    <definedName name="_xlnm.Print_Area" localSheetId="1">'1B'!$B$1:$I$70</definedName>
    <definedName name="_xlnm.Print_Area" localSheetId="2">'1C'!$A$1:$I$66</definedName>
    <definedName name="_xlnm.Print_Area" localSheetId="3">'2A'!$A$1:$I$60</definedName>
    <definedName name="_xlnm.Print_Area" localSheetId="4">'2B'!$A$1:$I$64</definedName>
    <definedName name="_xlnm.Print_Area" localSheetId="5">'2C'!$A$1:$I$58</definedName>
    <definedName name="_xlnm.Print_Area" localSheetId="6">'3A'!$A$1:$I$69</definedName>
    <definedName name="_xlnm.Print_Area" localSheetId="7">'3B'!$B$1:$I$66</definedName>
  </definedNames>
  <calcPr calcId="152511"/>
</workbook>
</file>

<file path=xl/calcChain.xml><?xml version="1.0" encoding="utf-8"?>
<calcChain xmlns="http://schemas.openxmlformats.org/spreadsheetml/2006/main">
  <c r="K42" i="11" l="1"/>
  <c r="H41" i="11"/>
  <c r="H36" i="11"/>
  <c r="H32" i="11"/>
  <c r="H27" i="11"/>
  <c r="A26" i="11"/>
  <c r="A25" i="11"/>
  <c r="A24" i="11"/>
  <c r="A23" i="11"/>
  <c r="A22" i="11"/>
  <c r="A21" i="11"/>
  <c r="A20" i="11"/>
  <c r="A19" i="11"/>
  <c r="A18" i="11"/>
  <c r="A17" i="11"/>
  <c r="A16" i="11"/>
  <c r="A15" i="11"/>
  <c r="K44" i="10"/>
  <c r="H43" i="10"/>
  <c r="H38" i="10"/>
  <c r="H34" i="10"/>
  <c r="H29" i="10"/>
  <c r="A28" i="10"/>
  <c r="A27" i="10"/>
  <c r="A26" i="10"/>
  <c r="A25" i="10"/>
  <c r="A24" i="10"/>
  <c r="A23" i="10"/>
  <c r="A22" i="10"/>
  <c r="A21" i="10"/>
  <c r="A20" i="10"/>
  <c r="A19" i="10"/>
  <c r="A18" i="10"/>
  <c r="A17" i="10"/>
  <c r="A16" i="10"/>
  <c r="A15" i="10"/>
  <c r="M40" i="9"/>
  <c r="H37" i="9"/>
  <c r="H39" i="9" s="1"/>
  <c r="H34" i="9"/>
  <c r="H31" i="9"/>
  <c r="A25" i="9"/>
  <c r="H26" i="9"/>
  <c r="A23" i="9"/>
  <c r="A22" i="9"/>
  <c r="A21" i="9"/>
  <c r="A20" i="9"/>
  <c r="A19" i="9"/>
  <c r="A17" i="9"/>
  <c r="A16" i="9"/>
  <c r="A15" i="9"/>
  <c r="A14" i="9"/>
  <c r="R46" i="8"/>
  <c r="H43" i="8"/>
  <c r="H45" i="8" s="1"/>
  <c r="H40" i="8"/>
  <c r="H37" i="8"/>
  <c r="A30" i="8"/>
  <c r="A29" i="8"/>
  <c r="A28" i="8"/>
  <c r="A27" i="8"/>
  <c r="A26" i="8"/>
  <c r="A25" i="8"/>
  <c r="A24" i="8"/>
  <c r="A23" i="8"/>
  <c r="A22" i="8"/>
  <c r="A21" i="8"/>
  <c r="A20" i="8"/>
  <c r="A19" i="8"/>
  <c r="A17" i="8"/>
  <c r="A16" i="8"/>
  <c r="A15" i="8"/>
  <c r="A14" i="8"/>
  <c r="M42" i="7"/>
  <c r="H39" i="7"/>
  <c r="H41" i="7" s="1"/>
  <c r="H36" i="7"/>
  <c r="H33" i="7"/>
  <c r="H29" i="7"/>
  <c r="A28" i="7"/>
  <c r="A27" i="7"/>
  <c r="A26" i="7"/>
  <c r="A25" i="7"/>
  <c r="A24" i="7"/>
  <c r="A23" i="7"/>
  <c r="A22" i="7"/>
  <c r="A21" i="7"/>
  <c r="A20" i="7"/>
  <c r="A19" i="7"/>
  <c r="A17" i="7"/>
  <c r="A16" i="7"/>
  <c r="A15" i="7"/>
  <c r="M43" i="6"/>
  <c r="H40" i="6"/>
  <c r="H42" i="6" s="1"/>
  <c r="H37" i="6"/>
  <c r="H34" i="6"/>
  <c r="H30" i="6"/>
  <c r="A29" i="6"/>
  <c r="A27" i="6"/>
  <c r="A26" i="6"/>
  <c r="A25" i="6"/>
  <c r="A24" i="6"/>
  <c r="A23" i="6"/>
  <c r="A22" i="6"/>
  <c r="A21" i="6"/>
  <c r="A20" i="6"/>
  <c r="A18" i="6"/>
  <c r="A17" i="6"/>
  <c r="A16" i="6"/>
  <c r="A15" i="6"/>
  <c r="A14" i="6"/>
  <c r="R47" i="5"/>
  <c r="H44" i="5"/>
  <c r="H46" i="5" s="1"/>
  <c r="H41" i="5"/>
  <c r="H38" i="5"/>
  <c r="H32" i="5"/>
  <c r="A31" i="5"/>
  <c r="A28" i="5"/>
  <c r="A27" i="5"/>
  <c r="A26" i="5"/>
  <c r="A25" i="5"/>
  <c r="A24" i="5"/>
  <c r="A23" i="5"/>
  <c r="A22" i="5"/>
  <c r="A21" i="5"/>
  <c r="A17" i="5"/>
  <c r="A16" i="5"/>
  <c r="A15" i="5"/>
  <c r="A14" i="5"/>
  <c r="M46" i="4"/>
  <c r="H45" i="4"/>
  <c r="H40" i="4"/>
  <c r="H36" i="4"/>
  <c r="H31" i="4"/>
  <c r="A30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H42" i="7" l="1"/>
  <c r="H40" i="9"/>
  <c r="I37" i="9" s="1"/>
  <c r="H44" i="10"/>
  <c r="I36" i="10" s="1"/>
  <c r="I38" i="10" s="1"/>
  <c r="H46" i="4"/>
  <c r="H47" i="5"/>
  <c r="H42" i="11"/>
  <c r="I24" i="11" s="1"/>
  <c r="H43" i="6"/>
  <c r="I14" i="6" s="1"/>
  <c r="I25" i="11"/>
  <c r="I22" i="11"/>
  <c r="I15" i="11"/>
  <c r="I39" i="11"/>
  <c r="I26" i="11"/>
  <c r="I23" i="11"/>
  <c r="I30" i="11"/>
  <c r="I32" i="11" s="1"/>
  <c r="I42" i="10"/>
  <c r="I27" i="10"/>
  <c r="I21" i="10"/>
  <c r="L44" i="10"/>
  <c r="I23" i="10"/>
  <c r="I41" i="10"/>
  <c r="I43" i="10" s="1"/>
  <c r="I23" i="9"/>
  <c r="I15" i="9"/>
  <c r="I24" i="9"/>
  <c r="I22" i="9"/>
  <c r="I14" i="9"/>
  <c r="N40" i="9"/>
  <c r="H32" i="8"/>
  <c r="H46" i="8" s="1"/>
  <c r="N42" i="7"/>
  <c r="I25" i="7"/>
  <c r="I19" i="7"/>
  <c r="I23" i="7"/>
  <c r="I27" i="7"/>
  <c r="I18" i="7"/>
  <c r="I39" i="7"/>
  <c r="I35" i="7"/>
  <c r="I36" i="7" s="1"/>
  <c r="I40" i="7"/>
  <c r="I32" i="7"/>
  <c r="I33" i="7" s="1"/>
  <c r="I22" i="7"/>
  <c r="I24" i="7"/>
  <c r="I20" i="7"/>
  <c r="I21" i="7"/>
  <c r="I28" i="7"/>
  <c r="I26" i="7"/>
  <c r="I15" i="7"/>
  <c r="I26" i="6"/>
  <c r="I27" i="6"/>
  <c r="I16" i="6"/>
  <c r="I21" i="6"/>
  <c r="S47" i="5"/>
  <c r="I21" i="5"/>
  <c r="I30" i="5"/>
  <c r="I26" i="5"/>
  <c r="I22" i="5"/>
  <c r="I29" i="5"/>
  <c r="I44" i="5"/>
  <c r="I40" i="5"/>
  <c r="I41" i="5" s="1"/>
  <c r="I23" i="5"/>
  <c r="I17" i="5"/>
  <c r="I14" i="5"/>
  <c r="I45" i="5"/>
  <c r="I36" i="5"/>
  <c r="I38" i="5" s="1"/>
  <c r="I28" i="5"/>
  <c r="I24" i="5"/>
  <c r="I27" i="5"/>
  <c r="I25" i="5"/>
  <c r="I20" i="5"/>
  <c r="I16" i="5"/>
  <c r="I15" i="5"/>
  <c r="I43" i="4"/>
  <c r="I28" i="4"/>
  <c r="I23" i="4"/>
  <c r="I26" i="4"/>
  <c r="I24" i="4"/>
  <c r="I20" i="4"/>
  <c r="I16" i="4"/>
  <c r="I44" i="4"/>
  <c r="I38" i="4"/>
  <c r="I40" i="4" s="1"/>
  <c r="I19" i="4"/>
  <c r="I34" i="4"/>
  <c r="I36" i="4" s="1"/>
  <c r="I29" i="4"/>
  <c r="I25" i="4"/>
  <c r="I21" i="4"/>
  <c r="I27" i="4"/>
  <c r="I22" i="4"/>
  <c r="I15" i="4"/>
  <c r="N46" i="4"/>
  <c r="I24" i="6" l="1"/>
  <c r="I28" i="6"/>
  <c r="I20" i="6"/>
  <c r="I30" i="6" s="1"/>
  <c r="I36" i="6"/>
  <c r="I37" i="6" s="1"/>
  <c r="I16" i="10"/>
  <c r="I24" i="10"/>
  <c r="I32" i="10"/>
  <c r="I34" i="10" s="1"/>
  <c r="I28" i="10"/>
  <c r="I22" i="6"/>
  <c r="I33" i="6"/>
  <c r="I34" i="6" s="1"/>
  <c r="I23" i="6"/>
  <c r="I40" i="6"/>
  <c r="I18" i="9"/>
  <c r="I21" i="9"/>
  <c r="I30" i="9"/>
  <c r="I31" i="9" s="1"/>
  <c r="I33" i="9"/>
  <c r="I34" i="9" s="1"/>
  <c r="I15" i="10"/>
  <c r="I25" i="10"/>
  <c r="I17" i="10"/>
  <c r="I29" i="10" s="1"/>
  <c r="I44" i="10" s="1"/>
  <c r="I19" i="6"/>
  <c r="I15" i="6"/>
  <c r="I41" i="6"/>
  <c r="I25" i="6"/>
  <c r="N43" i="6"/>
  <c r="I20" i="9"/>
  <c r="I19" i="9"/>
  <c r="I38" i="9"/>
  <c r="I22" i="10"/>
  <c r="I26" i="10"/>
  <c r="I20" i="10"/>
  <c r="I21" i="11"/>
  <c r="I40" i="11"/>
  <c r="I41" i="11" s="1"/>
  <c r="I20" i="11"/>
  <c r="L42" i="11"/>
  <c r="I17" i="11"/>
  <c r="I27" i="11" s="1"/>
  <c r="I34" i="11"/>
  <c r="I36" i="11" s="1"/>
  <c r="I16" i="11"/>
  <c r="I41" i="7"/>
  <c r="I46" i="5"/>
  <c r="I39" i="9"/>
  <c r="I26" i="9"/>
  <c r="I43" i="8"/>
  <c r="I39" i="8"/>
  <c r="I40" i="8" s="1"/>
  <c r="I21" i="8"/>
  <c r="I14" i="8"/>
  <c r="I22" i="8"/>
  <c r="I28" i="8"/>
  <c r="I18" i="8"/>
  <c r="I27" i="8"/>
  <c r="I19" i="8"/>
  <c r="S46" i="8"/>
  <c r="I24" i="8"/>
  <c r="I20" i="8"/>
  <c r="I23" i="8"/>
  <c r="I29" i="8"/>
  <c r="I25" i="8"/>
  <c r="I44" i="8"/>
  <c r="I36" i="8"/>
  <c r="I37" i="8" s="1"/>
  <c r="I26" i="8"/>
  <c r="I15" i="8"/>
  <c r="I30" i="8"/>
  <c r="I29" i="7"/>
  <c r="I42" i="6"/>
  <c r="I32" i="5"/>
  <c r="I47" i="5" s="1"/>
  <c r="I31" i="4"/>
  <c r="I45" i="4"/>
  <c r="I42" i="11" l="1"/>
  <c r="I40" i="9"/>
  <c r="I42" i="7"/>
  <c r="I46" i="4"/>
  <c r="I32" i="8"/>
  <c r="I45" i="8"/>
  <c r="I43" i="6"/>
  <c r="I46" i="8" l="1"/>
</calcChain>
</file>

<file path=xl/sharedStrings.xml><?xml version="1.0" encoding="utf-8"?>
<sst xmlns="http://schemas.openxmlformats.org/spreadsheetml/2006/main" count="837" uniqueCount="163">
  <si>
    <t>The IL&amp;FS Financial Centre, 7th Floor, Plot C-22, G-Block, Bandra Kurla Complex, Bandra East, Mumbai-400051 (www.ilfsinfrafund.com)</t>
  </si>
  <si>
    <t xml:space="preserve"> </t>
  </si>
  <si>
    <t>IL&amp;FS  Infrastructure Debt Fund Series 1A</t>
  </si>
  <si>
    <t>Half Yearly Portfolio statement as on September 30, 2018</t>
  </si>
  <si>
    <t>(Pursuant to Regulation 59A of the SEBI (Mutual Funds) Regulations 1996)</t>
  </si>
  <si>
    <t>Sr. No.</t>
  </si>
  <si>
    <t>Name of Instrument</t>
  </si>
  <si>
    <t>Rating</t>
  </si>
  <si>
    <t>ISIN</t>
  </si>
  <si>
    <t>Quantity</t>
  </si>
  <si>
    <t>Market value</t>
  </si>
  <si>
    <t>% to Net Assets</t>
  </si>
  <si>
    <r>
      <t>(</t>
    </r>
    <r>
      <rPr>
        <b/>
        <sz val="12"/>
        <color indexed="9"/>
        <rFont val="Rupee Foradian"/>
        <family val="2"/>
      </rPr>
      <t>`</t>
    </r>
    <r>
      <rPr>
        <b/>
        <sz val="12"/>
        <color indexed="9"/>
        <rFont val="Times New Roman"/>
        <family val="1"/>
      </rPr>
      <t xml:space="preserve"> In lakhs)</t>
    </r>
  </si>
  <si>
    <t>Debt Instrument-Listed</t>
  </si>
  <si>
    <t>IL&amp;FS Wind Energy Limited</t>
  </si>
  <si>
    <t>ICRA BB+</t>
  </si>
  <si>
    <t>INE810V08023</t>
  </si>
  <si>
    <t>Bhilwara Green Energy Limited</t>
  </si>
  <si>
    <t>ICRA BBB</t>
  </si>
  <si>
    <t>INE030N07019</t>
  </si>
  <si>
    <t>Debt Instrument-Privately Placed-Unlisted</t>
  </si>
  <si>
    <t>Clean Max Enviro Energy Solutions Private Limited</t>
  </si>
  <si>
    <t>ICRA BBB+</t>
  </si>
  <si>
    <t>INE647U07015</t>
  </si>
  <si>
    <t>Bhilangana Hydro Power Limited</t>
  </si>
  <si>
    <t>CARE A</t>
  </si>
  <si>
    <t>INE453I07153</t>
  </si>
  <si>
    <t>Bhilangana Hydro Power Limited.</t>
  </si>
  <si>
    <t>INE453I07146</t>
  </si>
  <si>
    <r>
      <t>Bhilangana Hydro Power Limited</t>
    </r>
    <r>
      <rPr>
        <sz val="12"/>
        <color indexed="9"/>
        <rFont val="Times New Roman"/>
        <family val="1"/>
      </rPr>
      <t>..</t>
    </r>
  </si>
  <si>
    <t>INE453I07161</t>
  </si>
  <si>
    <r>
      <t>Bhilangana Hydro Power Limited</t>
    </r>
    <r>
      <rPr>
        <sz val="12"/>
        <color indexed="9"/>
        <rFont val="Times New Roman"/>
        <family val="1"/>
      </rPr>
      <t>….</t>
    </r>
  </si>
  <si>
    <t>INE453I07138</t>
  </si>
  <si>
    <t>Abhitech Developers Private Limited</t>
  </si>
  <si>
    <t>Unrated</t>
  </si>
  <si>
    <t>INE683V07026</t>
  </si>
  <si>
    <t>GHV Hospitality India Pvt Limited</t>
  </si>
  <si>
    <t>INE01F007012</t>
  </si>
  <si>
    <t>AMRI Hospitals Limited</t>
  </si>
  <si>
    <t>CARE A- (SO)</t>
  </si>
  <si>
    <t>INE437M07034</t>
  </si>
  <si>
    <t>BG Wind Power Limited</t>
  </si>
  <si>
    <t>CARE BBB-</t>
  </si>
  <si>
    <t>INE030N07043</t>
  </si>
  <si>
    <t>DB Power (Madhya Pradesh) Limited</t>
  </si>
  <si>
    <t>NA</t>
  </si>
  <si>
    <t>Time Technoplast Limited</t>
  </si>
  <si>
    <t>CRISIL (AA-)</t>
  </si>
  <si>
    <t>Total</t>
  </si>
  <si>
    <t>Money Market Instruments</t>
  </si>
  <si>
    <t>Collateralised Borrowing &amp; Lending Obligation (CBLO)</t>
  </si>
  <si>
    <t>CBLO Margin</t>
  </si>
  <si>
    <t>Others</t>
  </si>
  <si>
    <t>Net Receivable/(Payable)</t>
  </si>
  <si>
    <t>Cash &amp; Cash Equivalents</t>
  </si>
  <si>
    <t>Grand Total</t>
  </si>
  <si>
    <t>Notes:</t>
  </si>
  <si>
    <t xml:space="preserve">1.   Total Non Performing Assets provided for </t>
  </si>
  <si>
    <t>Nil</t>
  </si>
  <si>
    <r>
      <t xml:space="preserve">2.   NAV at the beginning of half year (in </t>
    </r>
    <r>
      <rPr>
        <sz val="12"/>
        <rFont val="Rupee Foradian"/>
        <family val="2"/>
      </rPr>
      <t>`</t>
    </r>
    <r>
      <rPr>
        <sz val="12"/>
        <rFont val="Times New Roman"/>
        <family val="1"/>
      </rPr>
      <t xml:space="preserve"> )</t>
    </r>
  </si>
  <si>
    <t xml:space="preserve">             Growth Option - Direct Plan</t>
  </si>
  <si>
    <t xml:space="preserve">             Dividend Payout Option - Direct Plan</t>
  </si>
  <si>
    <r>
      <t xml:space="preserve">3.   NAV at the End of half year (in </t>
    </r>
    <r>
      <rPr>
        <sz val="12"/>
        <rFont val="Rupee Foradian"/>
        <family val="2"/>
      </rPr>
      <t>`</t>
    </r>
    <r>
      <rPr>
        <sz val="12"/>
        <rFont val="Times New Roman"/>
        <family val="1"/>
      </rPr>
      <t xml:space="preserve"> )</t>
    </r>
  </si>
  <si>
    <t>4.   Exposure to derivative instrument at the end of the period</t>
  </si>
  <si>
    <t xml:space="preserve">5.   Investment in foreign securities / overseas ETF(s) / ADRs / GDRs </t>
  </si>
  <si>
    <t>6.   Investment in short term deposit at the end of the period (In Lakhs)</t>
  </si>
  <si>
    <t>7.   Investment in repo in corporate debt securities (In Lakhs)</t>
  </si>
  <si>
    <t>8.   Average Portfolio Maturity</t>
  </si>
  <si>
    <t>213 Days</t>
  </si>
  <si>
    <t>9.   Total Dividend (net) declared during the period</t>
  </si>
  <si>
    <t>Plan/Option Name</t>
  </si>
  <si>
    <t>Individual &amp; HUF</t>
  </si>
  <si>
    <t>Dividend payout Option  - Direct Plan</t>
  </si>
  <si>
    <r>
      <t xml:space="preserve">Dividends are declared on face value of </t>
    </r>
    <r>
      <rPr>
        <sz val="12"/>
        <rFont val="Rupee Foradian"/>
        <family val="2"/>
      </rPr>
      <t>`</t>
    </r>
    <r>
      <rPr>
        <sz val="12"/>
        <rFont val="Times New Roman"/>
        <family val="1"/>
      </rPr>
      <t xml:space="preserve"> 1,000,000 per unit. After distribution of dividend, the NAV falls to the extent of dividend and statutory levy (if applicable).</t>
    </r>
  </si>
  <si>
    <r>
      <t xml:space="preserve">10. Total Exposure to illiquid securities is 0.00% of the portfolio, i.e. </t>
    </r>
    <r>
      <rPr>
        <sz val="12"/>
        <rFont val="Rupee Foradian"/>
        <family val="2"/>
      </rPr>
      <t xml:space="preserve">` </t>
    </r>
    <r>
      <rPr>
        <sz val="12"/>
        <rFont val="Times New Roman"/>
        <family val="1"/>
      </rPr>
      <t>0.00 lakh</t>
    </r>
  </si>
  <si>
    <t>Mutual Fund investments are subject to market risks, read all scheme related documents carefully</t>
  </si>
  <si>
    <t>IL&amp;FS  Infrastructure Debt Fund Series 1B</t>
  </si>
  <si>
    <t>IL&amp;FS Solar Power Limited</t>
  </si>
  <si>
    <t>ICRA BB+ (SO)</t>
  </si>
  <si>
    <t>INE656Y08016</t>
  </si>
  <si>
    <t>INE810V08031</t>
  </si>
  <si>
    <t>IL&amp;FS Wind Energy Limited.</t>
  </si>
  <si>
    <t>INE030N07027</t>
  </si>
  <si>
    <t>Babcock Borsig Limited</t>
  </si>
  <si>
    <t>INE434K07027</t>
  </si>
  <si>
    <t>AD Hydro Power Limited</t>
  </si>
  <si>
    <t>IND A(SO)</t>
  </si>
  <si>
    <t>INE572H07020</t>
  </si>
  <si>
    <t>INE131S07022</t>
  </si>
  <si>
    <t>INE434K07019</t>
  </si>
  <si>
    <t>INE437M07042</t>
  </si>
  <si>
    <t>INE683V07018</t>
  </si>
  <si>
    <t>Williamson Magor &amp; Co. Limited</t>
  </si>
  <si>
    <t>Applied For</t>
  </si>
  <si>
    <t>Sector / Rating</t>
  </si>
  <si>
    <t>Percent</t>
  </si>
  <si>
    <t>CRISIL A1+</t>
  </si>
  <si>
    <t>India Rating BBB+</t>
  </si>
  <si>
    <t>Cash &amp; Equivalent</t>
  </si>
  <si>
    <t>Net Receivable/Payable</t>
  </si>
  <si>
    <t>5.   Investment in foreign securities / overseas ETF(s) / ADRs / GDRs</t>
  </si>
  <si>
    <t>655.18 Days</t>
  </si>
  <si>
    <t>IL&amp;FS  Infrastructure Debt Fund Series 1C</t>
  </si>
  <si>
    <t>INE030N07035</t>
  </si>
  <si>
    <t>INE810V08015</t>
  </si>
  <si>
    <t>Kanchanjunga Power Company Private Limited</t>
  </si>
  <si>
    <t>CARE  BBB +</t>
  </si>
  <si>
    <t>INE117N07014</t>
  </si>
  <si>
    <t>INE572H07038</t>
  </si>
  <si>
    <t>INE437M07059</t>
  </si>
  <si>
    <t>Electrosteel Limited</t>
  </si>
  <si>
    <t>BWR A+</t>
  </si>
  <si>
    <t>INE086A07141</t>
  </si>
  <si>
    <t>569.40 Days</t>
  </si>
  <si>
    <r>
      <t>Dividends are declared on face value of</t>
    </r>
    <r>
      <rPr>
        <sz val="12"/>
        <rFont val="Rupee Foradian"/>
        <family val="2"/>
      </rPr>
      <t xml:space="preserve"> `</t>
    </r>
    <r>
      <rPr>
        <sz val="12"/>
        <rFont val="Times New Roman"/>
        <family val="1"/>
      </rPr>
      <t xml:space="preserve"> 1,000,000 per unit. After distribution of dividend, the NAV falls to the extent of dividend and statutory levy (if applicable).</t>
    </r>
  </si>
  <si>
    <t>IL&amp;FS  Infrastructure Debt Fund Series 2A</t>
  </si>
  <si>
    <t>INPYDBCLNM01</t>
  </si>
  <si>
    <t>GHV Hospitality India Pvt Ltd</t>
  </si>
  <si>
    <t xml:space="preserve">Janaadhar Private Limited </t>
  </si>
  <si>
    <t>[ICRA]BBB -</t>
  </si>
  <si>
    <t>INE882W07014</t>
  </si>
  <si>
    <t>INE882W07022</t>
  </si>
  <si>
    <t>Tanglin Development Limited</t>
  </si>
  <si>
    <t>BWR A+ (SO)</t>
  </si>
  <si>
    <t>INE311I07088</t>
  </si>
  <si>
    <t>INE311I07096</t>
  </si>
  <si>
    <t>Kaynes Technology India Private Limited</t>
  </si>
  <si>
    <t>INE918Z07019</t>
  </si>
  <si>
    <r>
      <t xml:space="preserve">2.   NAV at the beginning of half year (in </t>
    </r>
    <r>
      <rPr>
        <sz val="12"/>
        <rFont val="Rupee Foradian"/>
        <family val="2"/>
      </rPr>
      <t>`</t>
    </r>
    <r>
      <rPr>
        <sz val="12"/>
        <rFont val="Times New Roman"/>
        <family val="1"/>
      </rPr>
      <t xml:space="preserve"> )**</t>
    </r>
  </si>
  <si>
    <r>
      <t xml:space="preserve">3.   NAV at the End of half year (in </t>
    </r>
    <r>
      <rPr>
        <sz val="12"/>
        <rFont val="Rupee Foradian"/>
        <family val="2"/>
      </rPr>
      <t>`</t>
    </r>
    <r>
      <rPr>
        <sz val="12"/>
        <rFont val="Times New Roman"/>
        <family val="1"/>
      </rPr>
      <t xml:space="preserve"> )**</t>
    </r>
  </si>
  <si>
    <t>4.   Exposure to derivative instrument at the end of the month</t>
  </si>
  <si>
    <t>6.   Investment in short term deposit at the end of the month (In Lakhs)</t>
  </si>
  <si>
    <t>8.   Average Portfolio Maturity-will be calculated once units are fully paid-up</t>
  </si>
  <si>
    <t>** Scheme is partly paid as on September 30, 2018</t>
  </si>
  <si>
    <t>IL&amp;FS  Infrastructure Debt Fund Series 2B</t>
  </si>
  <si>
    <t>IL&amp;FS Wind Energy Ltd</t>
  </si>
  <si>
    <t>INE437M07075</t>
  </si>
  <si>
    <t>Abhitech Developers Pvt Ltd</t>
  </si>
  <si>
    <t>INE117N07030</t>
  </si>
  <si>
    <t xml:space="preserve">Janaadhar private Limited </t>
  </si>
  <si>
    <t>Tanglin Development Limited.</t>
  </si>
  <si>
    <r>
      <t xml:space="preserve">2.   NAV at the beginning of half year (in </t>
    </r>
    <r>
      <rPr>
        <sz val="12"/>
        <rFont val="Rupee Foradian"/>
        <family val="2"/>
      </rPr>
      <t>`</t>
    </r>
    <r>
      <rPr>
        <sz val="12"/>
        <rFont val="Times New Roman"/>
        <family val="1"/>
      </rPr>
      <t xml:space="preserve"> )*</t>
    </r>
  </si>
  <si>
    <r>
      <t xml:space="preserve">3.   NAV at the End of half year (in </t>
    </r>
    <r>
      <rPr>
        <sz val="12"/>
        <rFont val="Rupee Foradian"/>
        <family val="2"/>
      </rPr>
      <t>`</t>
    </r>
    <r>
      <rPr>
        <sz val="12"/>
        <rFont val="Times New Roman"/>
        <family val="1"/>
      </rPr>
      <t xml:space="preserve"> )*</t>
    </r>
  </si>
  <si>
    <t>IL&amp;FS  Infrastructure Debt Fund Series 2C</t>
  </si>
  <si>
    <t xml:space="preserve">IL&amp;FS Wind Energy Limited </t>
  </si>
  <si>
    <t>INE437M07083</t>
  </si>
  <si>
    <t>INE117N07048</t>
  </si>
  <si>
    <t>Bhilangana Hydro Power Limited..</t>
  </si>
  <si>
    <t>CARE  A</t>
  </si>
  <si>
    <t xml:space="preserve">Collateralised Borrowing &amp; Lending Obligation </t>
  </si>
  <si>
    <t>5.    Investment in foreign securities / overseas ETF(s) / ADRs / GDRs</t>
  </si>
  <si>
    <t>IL&amp;FS  Infrastructure Debt Fund Series 3A</t>
  </si>
  <si>
    <t>INE437M07067</t>
  </si>
  <si>
    <t>Janaadhar Private Limited</t>
  </si>
  <si>
    <t xml:space="preserve">             Growth Option - Regular Plan</t>
  </si>
  <si>
    <t>386.9 Days</t>
  </si>
  <si>
    <t>IL&amp;FS  Infrastructure Debt Fund Series 3B</t>
  </si>
  <si>
    <t>CARE BBB+</t>
  </si>
  <si>
    <t>Kanchanjunga Power Company Private Limited.</t>
  </si>
  <si>
    <t>INE117N07022</t>
  </si>
  <si>
    <t>-</t>
  </si>
  <si>
    <t>932.58 Days</t>
  </si>
  <si>
    <t>*Units were alloted on May 7,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</si>
</sst>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  <numFmt numFmtId="166" formatCode="_ * #,##0_)_£_ ;_ * \(#,##0\)_£_ ;_ * &quot;-&quot;??_)_£_ ;_ @_ "/>
    <numFmt numFmtId="167" formatCode="_(* #,##0.0000_);_(* \(#,##0.0000\);_(* &quot;-&quot;??_);_(@_)"/>
    <numFmt numFmtId="168" formatCode="_(* #,##0.000000_);_(* \(#,##0.000000\);_(* &quot;-&quot;??_);_(@_)"/>
    <numFmt numFmtId="169" formatCode="#,##0.00_ ;\-#,##0.00\ "/>
    <numFmt numFmtId="170" formatCode="0.0000"/>
    <numFmt numFmtId="171" formatCode="#,##0.000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2"/>
      <color indexed="9"/>
      <name val="Times New Roman"/>
      <family val="1"/>
    </font>
    <font>
      <b/>
      <sz val="12"/>
      <color indexed="62"/>
      <name val="Times New Roman"/>
      <family val="1"/>
    </font>
    <font>
      <sz val="12"/>
      <color indexed="62"/>
      <name val="Times New Roman"/>
      <family val="1"/>
    </font>
    <font>
      <b/>
      <sz val="12"/>
      <color indexed="9"/>
      <name val="Rupee Foradian"/>
      <family val="2"/>
    </font>
    <font>
      <b/>
      <sz val="12"/>
      <name val="Times New Roman"/>
      <family val="1"/>
    </font>
    <font>
      <sz val="12"/>
      <color indexed="9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name val="Rupee Foradian"/>
      <family val="2"/>
    </font>
    <font>
      <sz val="10"/>
      <name val="MS Sans Serif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sz val="11"/>
      <color rgb="FF006100"/>
      <name val="Calibri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1"/>
      <color theme="1"/>
      <name val="Calibri"/>
      <family val="2"/>
    </font>
    <font>
      <sz val="11"/>
      <color rgb="FFFF0000"/>
      <name val="Calibri"/>
      <family val="2"/>
    </font>
    <font>
      <u/>
      <sz val="12"/>
      <name val="Times New Roman"/>
      <family val="1"/>
    </font>
    <font>
      <sz val="12"/>
      <color theme="1"/>
      <name val="Times New Roman"/>
      <family val="1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8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49998474074526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0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39" fontId="13" fillId="0" borderId="0"/>
    <xf numFmtId="0" fontId="2" fillId="0" borderId="0"/>
    <xf numFmtId="0" fontId="14" fillId="10" borderId="0" applyNumberFormat="0" applyBorder="0" applyAlignment="0" applyProtection="0"/>
    <xf numFmtId="0" fontId="14" fillId="14" borderId="0" applyNumberFormat="0" applyBorder="0" applyAlignment="0" applyProtection="0"/>
    <xf numFmtId="0" fontId="14" fillId="18" borderId="0" applyNumberFormat="0" applyBorder="0" applyAlignment="0" applyProtection="0"/>
    <xf numFmtId="0" fontId="14" fillId="22" borderId="0" applyNumberFormat="0" applyBorder="0" applyAlignment="0" applyProtection="0"/>
    <xf numFmtId="0" fontId="14" fillId="26" borderId="0" applyNumberFormat="0" applyBorder="0" applyAlignment="0" applyProtection="0"/>
    <xf numFmtId="0" fontId="14" fillId="30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27" borderId="0" applyNumberFormat="0" applyBorder="0" applyAlignment="0" applyProtection="0"/>
    <xf numFmtId="0" fontId="14" fillId="31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5" fillId="32" borderId="0" applyNumberFormat="0" applyBorder="0" applyAlignment="0" applyProtection="0"/>
    <xf numFmtId="0" fontId="15" fillId="9" borderId="0" applyNumberFormat="0" applyBorder="0" applyAlignment="0" applyProtection="0"/>
    <xf numFmtId="0" fontId="15" fillId="13" borderId="0" applyNumberFormat="0" applyBorder="0" applyAlignment="0" applyProtection="0"/>
    <xf numFmtId="0" fontId="15" fillId="17" borderId="0" applyNumberFormat="0" applyBorder="0" applyAlignment="0" applyProtection="0"/>
    <xf numFmtId="0" fontId="15" fillId="21" borderId="0" applyNumberFormat="0" applyBorder="0" applyAlignment="0" applyProtection="0"/>
    <xf numFmtId="0" fontId="15" fillId="25" borderId="0" applyNumberFormat="0" applyBorder="0" applyAlignment="0" applyProtection="0"/>
    <xf numFmtId="0" fontId="15" fillId="29" borderId="0" applyNumberFormat="0" applyBorder="0" applyAlignment="0" applyProtection="0"/>
    <xf numFmtId="0" fontId="16" fillId="3" borderId="0" applyNumberFormat="0" applyBorder="0" applyAlignment="0" applyProtection="0"/>
    <xf numFmtId="0" fontId="17" fillId="6" borderId="4" applyNumberFormat="0" applyAlignment="0" applyProtection="0"/>
    <xf numFmtId="0" fontId="18" fillId="7" borderId="7" applyNumberFormat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5" borderId="4" applyNumberFormat="0" applyAlignment="0" applyProtection="0"/>
    <xf numFmtId="0" fontId="25" fillId="0" borderId="6" applyNumberFormat="0" applyFill="0" applyAlignment="0" applyProtection="0"/>
    <xf numFmtId="0" fontId="26" fillId="4" borderId="0" applyNumberFormat="0" applyBorder="0" applyAlignment="0" applyProtection="0"/>
    <xf numFmtId="0" fontId="14" fillId="0" borderId="0"/>
    <xf numFmtId="0" fontId="14" fillId="8" borderId="8" applyNumberFormat="0" applyFont="0" applyAlignment="0" applyProtection="0"/>
    <xf numFmtId="0" fontId="27" fillId="6" borderId="5" applyNumberFormat="0" applyAlignment="0" applyProtection="0"/>
    <xf numFmtId="0" fontId="28" fillId="0" borderId="9" applyNumberFormat="0" applyFill="0" applyAlignment="0" applyProtection="0"/>
    <xf numFmtId="0" fontId="29" fillId="0" borderId="0" applyNumberFormat="0" applyFill="0" applyBorder="0" applyAlignment="0" applyProtection="0"/>
    <xf numFmtId="164" fontId="2" fillId="0" borderId="0" applyFont="0" applyFill="0" applyBorder="0" applyAlignment="0" applyProtection="0"/>
  </cellStyleXfs>
  <cellXfs count="220">
    <xf numFmtId="0" fontId="0" fillId="0" borderId="0" xfId="0"/>
    <xf numFmtId="0" fontId="3" fillId="0" borderId="0" xfId="2" applyFont="1" applyFill="1" applyBorder="1"/>
    <xf numFmtId="165" fontId="3" fillId="0" borderId="0" xfId="3" applyNumberFormat="1" applyFont="1" applyFill="1" applyBorder="1"/>
    <xf numFmtId="10" fontId="3" fillId="0" borderId="0" xfId="4" applyNumberFormat="1" applyFont="1" applyFill="1" applyBorder="1"/>
    <xf numFmtId="0" fontId="3" fillId="0" borderId="0" xfId="2" applyFont="1" applyBorder="1"/>
    <xf numFmtId="10" fontId="3" fillId="0" borderId="0" xfId="4" applyNumberFormat="1" applyFont="1" applyBorder="1"/>
    <xf numFmtId="0" fontId="3" fillId="0" borderId="13" xfId="2" applyFont="1" applyFill="1" applyBorder="1" applyAlignment="1">
      <alignment horizontal="center"/>
    </xf>
    <xf numFmtId="14" fontId="5" fillId="0" borderId="0" xfId="2" applyNumberFormat="1" applyFont="1" applyFill="1" applyBorder="1" applyAlignment="1"/>
    <xf numFmtId="14" fontId="5" fillId="0" borderId="0" xfId="2" applyNumberFormat="1" applyFont="1" applyFill="1" applyBorder="1" applyAlignment="1">
      <alignment horizontal="center"/>
    </xf>
    <xf numFmtId="165" fontId="5" fillId="0" borderId="0" xfId="3" applyNumberFormat="1" applyFont="1" applyFill="1" applyBorder="1" applyAlignment="1">
      <alignment horizontal="center"/>
    </xf>
    <xf numFmtId="0" fontId="6" fillId="0" borderId="0" xfId="2" applyFont="1" applyFill="1" applyBorder="1" applyAlignment="1">
      <alignment horizontal="right"/>
    </xf>
    <xf numFmtId="10" fontId="3" fillId="0" borderId="14" xfId="4" applyNumberFormat="1" applyFont="1" applyFill="1" applyBorder="1" applyAlignment="1">
      <alignment horizontal="right"/>
    </xf>
    <xf numFmtId="166" fontId="4" fillId="33" borderId="0" xfId="3" applyNumberFormat="1" applyFont="1" applyFill="1" applyBorder="1" applyAlignment="1">
      <alignment horizontal="center" vertical="top" wrapText="1"/>
    </xf>
    <xf numFmtId="39" fontId="4" fillId="33" borderId="0" xfId="3" applyNumberFormat="1" applyFont="1" applyFill="1" applyBorder="1" applyAlignment="1">
      <alignment horizontal="center" vertical="top" wrapText="1"/>
    </xf>
    <xf numFmtId="164" fontId="4" fillId="0" borderId="0" xfId="3" applyFont="1" applyFill="1" applyBorder="1" applyAlignment="1">
      <alignment horizontal="center" vertical="top" wrapText="1"/>
    </xf>
    <xf numFmtId="10" fontId="3" fillId="0" borderId="0" xfId="2" applyNumberFormat="1" applyFont="1" applyBorder="1"/>
    <xf numFmtId="0" fontId="3" fillId="0" borderId="13" xfId="2" applyFont="1" applyFill="1" applyBorder="1"/>
    <xf numFmtId="39" fontId="3" fillId="0" borderId="0" xfId="2" applyNumberFormat="1" applyFont="1" applyFill="1" applyBorder="1"/>
    <xf numFmtId="10" fontId="3" fillId="0" borderId="14" xfId="2" applyNumberFormat="1" applyFont="1" applyFill="1" applyBorder="1"/>
    <xf numFmtId="0" fontId="8" fillId="0" borderId="0" xfId="0" applyFont="1" applyFill="1" applyBorder="1"/>
    <xf numFmtId="0" fontId="3" fillId="0" borderId="0" xfId="0" applyFont="1"/>
    <xf numFmtId="0" fontId="3" fillId="0" borderId="0" xfId="0" applyFont="1" applyFill="1" applyBorder="1"/>
    <xf numFmtId="4" fontId="3" fillId="0" borderId="0" xfId="2" applyNumberFormat="1" applyFont="1" applyFill="1" applyBorder="1"/>
    <xf numFmtId="0" fontId="3" fillId="0" borderId="13" xfId="2" applyFont="1" applyBorder="1"/>
    <xf numFmtId="0" fontId="10" fillId="0" borderId="0" xfId="2" applyFont="1" applyFill="1" applyBorder="1"/>
    <xf numFmtId="0" fontId="10" fillId="0" borderId="0" xfId="0" applyFont="1" applyFill="1" applyBorder="1"/>
    <xf numFmtId="43" fontId="11" fillId="0" borderId="0" xfId="1" applyFont="1" applyFill="1" applyBorder="1"/>
    <xf numFmtId="39" fontId="10" fillId="0" borderId="0" xfId="2" applyNumberFormat="1" applyFont="1" applyFill="1" applyBorder="1"/>
    <xf numFmtId="0" fontId="11" fillId="34" borderId="0" xfId="2" applyFont="1" applyFill="1" applyBorder="1"/>
    <xf numFmtId="39" fontId="11" fillId="34" borderId="0" xfId="2" applyNumberFormat="1" applyFont="1" applyFill="1" applyBorder="1"/>
    <xf numFmtId="10" fontId="11" fillId="34" borderId="0" xfId="2" applyNumberFormat="1" applyFont="1" applyFill="1" applyBorder="1"/>
    <xf numFmtId="0" fontId="11" fillId="0" borderId="0" xfId="2" applyFont="1" applyFill="1" applyBorder="1"/>
    <xf numFmtId="4" fontId="3" fillId="0" borderId="0" xfId="2" applyNumberFormat="1" applyFont="1" applyBorder="1"/>
    <xf numFmtId="165" fontId="3" fillId="0" borderId="0" xfId="2" applyNumberFormat="1" applyFont="1" applyBorder="1"/>
    <xf numFmtId="39" fontId="11" fillId="0" borderId="0" xfId="2" applyNumberFormat="1" applyFont="1" applyFill="1" applyBorder="1"/>
    <xf numFmtId="10" fontId="11" fillId="0" borderId="14" xfId="2" applyNumberFormat="1" applyFont="1" applyFill="1" applyBorder="1"/>
    <xf numFmtId="0" fontId="8" fillId="0" borderId="0" xfId="2" applyFont="1" applyFill="1" applyBorder="1"/>
    <xf numFmtId="164" fontId="3" fillId="0" borderId="0" xfId="3" applyFont="1" applyFill="1" applyBorder="1"/>
    <xf numFmtId="164" fontId="3" fillId="0" borderId="14" xfId="3" applyFont="1" applyFill="1" applyBorder="1"/>
    <xf numFmtId="164" fontId="11" fillId="34" borderId="0" xfId="3" applyFont="1" applyFill="1" applyBorder="1"/>
    <xf numFmtId="10" fontId="11" fillId="34" borderId="14" xfId="3" applyNumberFormat="1" applyFont="1" applyFill="1" applyBorder="1"/>
    <xf numFmtId="164" fontId="11" fillId="0" borderId="0" xfId="3" applyFont="1" applyFill="1" applyBorder="1"/>
    <xf numFmtId="10" fontId="11" fillId="0" borderId="14" xfId="3" applyNumberFormat="1" applyFont="1" applyFill="1" applyBorder="1"/>
    <xf numFmtId="10" fontId="3" fillId="0" borderId="14" xfId="2" applyNumberFormat="1" applyFont="1" applyFill="1" applyBorder="1" applyAlignment="1">
      <alignment horizontal="right"/>
    </xf>
    <xf numFmtId="10" fontId="11" fillId="34" borderId="14" xfId="2" applyNumberFormat="1" applyFont="1" applyFill="1" applyBorder="1" applyAlignment="1">
      <alignment horizontal="right"/>
    </xf>
    <xf numFmtId="39" fontId="3" fillId="0" borderId="0" xfId="2" applyNumberFormat="1" applyFont="1" applyFill="1" applyBorder="1" applyAlignment="1"/>
    <xf numFmtId="10" fontId="11" fillId="34" borderId="14" xfId="2" applyNumberFormat="1" applyFont="1" applyFill="1" applyBorder="1"/>
    <xf numFmtId="0" fontId="4" fillId="33" borderId="0" xfId="2" applyFont="1" applyFill="1" applyBorder="1"/>
    <xf numFmtId="4" fontId="4" fillId="33" borderId="14" xfId="4" applyNumberFormat="1" applyFont="1" applyFill="1" applyBorder="1"/>
    <xf numFmtId="10" fontId="4" fillId="33" borderId="14" xfId="4" applyNumberFormat="1" applyFont="1" applyFill="1" applyBorder="1"/>
    <xf numFmtId="0" fontId="3" fillId="0" borderId="14" xfId="2" applyFont="1" applyFill="1" applyBorder="1"/>
    <xf numFmtId="0" fontId="3" fillId="0" borderId="0" xfId="5" applyFont="1" applyFill="1" applyBorder="1"/>
    <xf numFmtId="167" fontId="3" fillId="0" borderId="0" xfId="3" applyNumberFormat="1" applyFont="1" applyFill="1" applyBorder="1" applyAlignment="1">
      <alignment horizontal="right" vertical="top"/>
    </xf>
    <xf numFmtId="39" fontId="3" fillId="0" borderId="0" xfId="6" applyFont="1" applyFill="1" applyBorder="1"/>
    <xf numFmtId="167" fontId="3" fillId="0" borderId="0" xfId="3" applyNumberFormat="1" applyFont="1" applyFill="1" applyBorder="1" applyAlignment="1">
      <alignment horizontal="center" vertical="top"/>
    </xf>
    <xf numFmtId="0" fontId="3" fillId="0" borderId="0" xfId="5" applyFont="1" applyFill="1" applyBorder="1" applyAlignment="1"/>
    <xf numFmtId="0" fontId="3" fillId="0" borderId="0" xfId="5" applyFont="1" applyFill="1" applyBorder="1" applyAlignment="1">
      <alignment wrapText="1"/>
    </xf>
    <xf numFmtId="4" fontId="3" fillId="0" borderId="0" xfId="3" applyNumberFormat="1" applyFont="1" applyFill="1" applyBorder="1" applyAlignment="1">
      <alignment horizontal="right" vertical="top"/>
    </xf>
    <xf numFmtId="0" fontId="8" fillId="0" borderId="0" xfId="5" applyFont="1" applyFill="1" applyBorder="1" applyAlignment="1">
      <alignment horizontal="left" vertical="top" indent="3"/>
    </xf>
    <xf numFmtId="0" fontId="8" fillId="0" borderId="0" xfId="2" applyFont="1" applyFill="1" applyBorder="1" applyAlignment="1">
      <alignment horizontal="right" vertical="top"/>
    </xf>
    <xf numFmtId="39" fontId="3" fillId="0" borderId="0" xfId="6" applyFont="1" applyFill="1" applyBorder="1" applyAlignment="1">
      <alignment horizontal="left" vertical="top" indent="4"/>
    </xf>
    <xf numFmtId="168" fontId="3" fillId="0" borderId="0" xfId="3" applyNumberFormat="1" applyFont="1" applyFill="1" applyBorder="1" applyAlignment="1">
      <alignment horizontal="right" vertical="top"/>
    </xf>
    <xf numFmtId="4" fontId="3" fillId="0" borderId="0" xfId="5" applyNumberFormat="1" applyFont="1" applyFill="1" applyBorder="1"/>
    <xf numFmtId="0" fontId="3" fillId="0" borderId="0" xfId="2" applyFont="1" applyFill="1"/>
    <xf numFmtId="0" fontId="3" fillId="0" borderId="15" xfId="2" applyFont="1" applyFill="1" applyBorder="1"/>
    <xf numFmtId="0" fontId="3" fillId="0" borderId="16" xfId="2" applyFont="1" applyFill="1" applyBorder="1"/>
    <xf numFmtId="165" fontId="3" fillId="0" borderId="16" xfId="3" applyNumberFormat="1" applyFont="1" applyFill="1" applyBorder="1"/>
    <xf numFmtId="0" fontId="3" fillId="0" borderId="17" xfId="2" applyFont="1" applyFill="1" applyBorder="1"/>
    <xf numFmtId="10" fontId="3" fillId="0" borderId="0" xfId="4" applyNumberFormat="1" applyFont="1" applyFill="1"/>
    <xf numFmtId="0" fontId="3" fillId="0" borderId="18" xfId="2" applyFont="1" applyFill="1" applyBorder="1"/>
    <xf numFmtId="0" fontId="3" fillId="0" borderId="19" xfId="2" applyFont="1" applyFill="1" applyBorder="1"/>
    <xf numFmtId="0" fontId="3" fillId="0" borderId="0" xfId="2" applyFont="1"/>
    <xf numFmtId="10" fontId="3" fillId="0" borderId="0" xfId="4" applyNumberFormat="1" applyFont="1"/>
    <xf numFmtId="0" fontId="11" fillId="0" borderId="0" xfId="2" applyFont="1" applyFill="1" applyBorder="1" applyAlignment="1">
      <alignment horizontal="left" vertical="top"/>
    </xf>
    <xf numFmtId="10" fontId="11" fillId="0" borderId="0" xfId="4" applyNumberFormat="1" applyFont="1" applyFill="1" applyBorder="1" applyAlignment="1">
      <alignment horizontal="left" vertical="top"/>
    </xf>
    <xf numFmtId="0" fontId="3" fillId="0" borderId="18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3" fillId="0" borderId="19" xfId="2" applyFont="1" applyFill="1" applyBorder="1" applyAlignment="1">
      <alignment horizontal="center"/>
    </xf>
    <xf numFmtId="10" fontId="3" fillId="0" borderId="0" xfId="2" applyNumberFormat="1" applyFont="1"/>
    <xf numFmtId="10" fontId="3" fillId="0" borderId="19" xfId="2" applyNumberFormat="1" applyFont="1" applyFill="1" applyBorder="1"/>
    <xf numFmtId="3" fontId="3" fillId="0" borderId="0" xfId="2" applyNumberFormat="1" applyFont="1" applyFill="1" applyBorder="1"/>
    <xf numFmtId="39" fontId="3" fillId="0" borderId="0" xfId="2" applyNumberFormat="1" applyFont="1" applyFill="1"/>
    <xf numFmtId="0" fontId="11" fillId="35" borderId="0" xfId="2" applyFont="1" applyFill="1" applyBorder="1"/>
    <xf numFmtId="39" fontId="11" fillId="35" borderId="0" xfId="2" applyNumberFormat="1" applyFont="1" applyFill="1" applyBorder="1"/>
    <xf numFmtId="10" fontId="11" fillId="35" borderId="19" xfId="4" applyNumberFormat="1" applyFont="1" applyFill="1" applyBorder="1"/>
    <xf numFmtId="169" fontId="3" fillId="0" borderId="0" xfId="2" applyNumberFormat="1" applyFont="1" applyFill="1"/>
    <xf numFmtId="3" fontId="3" fillId="0" borderId="0" xfId="2" applyNumberFormat="1" applyFont="1" applyFill="1"/>
    <xf numFmtId="10" fontId="11" fillId="0" borderId="19" xfId="2" applyNumberFormat="1" applyFont="1" applyFill="1" applyBorder="1"/>
    <xf numFmtId="10" fontId="8" fillId="0" borderId="19" xfId="2" applyNumberFormat="1" applyFont="1" applyFill="1" applyBorder="1"/>
    <xf numFmtId="164" fontId="3" fillId="0" borderId="19" xfId="3" applyFont="1" applyFill="1" applyBorder="1"/>
    <xf numFmtId="0" fontId="3" fillId="0" borderId="18" xfId="2" applyFont="1" applyBorder="1"/>
    <xf numFmtId="10" fontId="11" fillId="34" borderId="19" xfId="3" applyNumberFormat="1" applyFont="1" applyFill="1" applyBorder="1"/>
    <xf numFmtId="10" fontId="11" fillId="34" borderId="19" xfId="2" applyNumberFormat="1" applyFont="1" applyFill="1" applyBorder="1" applyAlignment="1">
      <alignment horizontal="right"/>
    </xf>
    <xf numFmtId="10" fontId="11" fillId="34" borderId="19" xfId="2" applyNumberFormat="1" applyFont="1" applyFill="1" applyBorder="1"/>
    <xf numFmtId="39" fontId="4" fillId="33" borderId="0" xfId="2" applyNumberFormat="1" applyFont="1" applyFill="1" applyBorder="1"/>
    <xf numFmtId="10" fontId="4" fillId="33" borderId="19" xfId="4" applyNumberFormat="1" applyFont="1" applyFill="1" applyBorder="1"/>
    <xf numFmtId="4" fontId="4" fillId="0" borderId="0" xfId="2" applyNumberFormat="1" applyFont="1" applyFill="1" applyBorder="1"/>
    <xf numFmtId="4" fontId="3" fillId="0" borderId="0" xfId="2" applyNumberFormat="1" applyFont="1"/>
    <xf numFmtId="0" fontId="30" fillId="0" borderId="0" xfId="2" applyFont="1" applyFill="1" applyBorder="1"/>
    <xf numFmtId="170" fontId="3" fillId="0" borderId="0" xfId="2" applyNumberFormat="1" applyFont="1" applyFill="1" applyBorder="1" applyAlignment="1">
      <alignment horizontal="right"/>
    </xf>
    <xf numFmtId="171" fontId="31" fillId="0" borderId="0" xfId="44" applyNumberFormat="1" applyFont="1" applyFill="1" applyBorder="1"/>
    <xf numFmtId="0" fontId="3" fillId="0" borderId="22" xfId="2" applyFont="1" applyFill="1" applyBorder="1"/>
    <xf numFmtId="0" fontId="3" fillId="0" borderId="23" xfId="2" applyFont="1" applyFill="1" applyBorder="1"/>
    <xf numFmtId="0" fontId="3" fillId="0" borderId="24" xfId="2" applyFont="1" applyFill="1" applyBorder="1"/>
    <xf numFmtId="0" fontId="3" fillId="0" borderId="15" xfId="2" applyFont="1" applyBorder="1"/>
    <xf numFmtId="0" fontId="3" fillId="0" borderId="16" xfId="2" applyFont="1" applyBorder="1"/>
    <xf numFmtId="165" fontId="3" fillId="0" borderId="16" xfId="3" applyNumberFormat="1" applyFont="1" applyBorder="1"/>
    <xf numFmtId="0" fontId="3" fillId="0" borderId="17" xfId="2" applyFont="1" applyBorder="1"/>
    <xf numFmtId="165" fontId="3" fillId="0" borderId="0" xfId="3" applyNumberFormat="1" applyFont="1" applyBorder="1"/>
    <xf numFmtId="0" fontId="3" fillId="0" borderId="19" xfId="2" applyFont="1" applyBorder="1"/>
    <xf numFmtId="0" fontId="11" fillId="0" borderId="0" xfId="2" applyFont="1" applyBorder="1" applyAlignment="1">
      <alignment horizontal="left" vertical="top"/>
    </xf>
    <xf numFmtId="10" fontId="11" fillId="0" borderId="0" xfId="4" applyNumberFormat="1" applyFont="1" applyBorder="1" applyAlignment="1">
      <alignment horizontal="left" vertical="top"/>
    </xf>
    <xf numFmtId="39" fontId="3" fillId="0" borderId="0" xfId="2" applyNumberFormat="1" applyFont="1" applyBorder="1"/>
    <xf numFmtId="10" fontId="3" fillId="0" borderId="19" xfId="2" applyNumberFormat="1" applyFont="1" applyBorder="1"/>
    <xf numFmtId="0" fontId="2" fillId="0" borderId="0" xfId="0" applyFont="1"/>
    <xf numFmtId="43" fontId="3" fillId="0" borderId="0" xfId="1" applyFont="1" applyFill="1" applyBorder="1"/>
    <xf numFmtId="169" fontId="3" fillId="0" borderId="0" xfId="2" applyNumberFormat="1" applyFont="1" applyFill="1" applyBorder="1"/>
    <xf numFmtId="164" fontId="3" fillId="0" borderId="0" xfId="3" applyFont="1" applyBorder="1"/>
    <xf numFmtId="165" fontId="11" fillId="34" borderId="0" xfId="3" applyNumberFormat="1" applyFont="1" applyFill="1" applyBorder="1"/>
    <xf numFmtId="0" fontId="4" fillId="0" borderId="0" xfId="2" applyFont="1" applyFill="1" applyBorder="1"/>
    <xf numFmtId="39" fontId="4" fillId="0" borderId="0" xfId="2" applyNumberFormat="1" applyFont="1" applyFill="1" applyBorder="1"/>
    <xf numFmtId="10" fontId="4" fillId="0" borderId="19" xfId="4" applyNumberFormat="1" applyFont="1" applyFill="1" applyBorder="1"/>
    <xf numFmtId="171" fontId="2" fillId="0" borderId="0" xfId="2" applyNumberFormat="1"/>
    <xf numFmtId="165" fontId="3" fillId="0" borderId="0" xfId="3" applyNumberFormat="1" applyFont="1" applyFill="1" applyBorder="1" applyAlignment="1">
      <alignment vertical="top"/>
    </xf>
    <xf numFmtId="0" fontId="3" fillId="0" borderId="22" xfId="2" applyFont="1" applyBorder="1"/>
    <xf numFmtId="0" fontId="3" fillId="0" borderId="23" xfId="2" applyFont="1" applyBorder="1"/>
    <xf numFmtId="0" fontId="3" fillId="0" borderId="24" xfId="2" applyFont="1" applyBorder="1"/>
    <xf numFmtId="10" fontId="3" fillId="0" borderId="14" xfId="2" applyNumberFormat="1" applyFont="1" applyFill="1" applyBorder="1" applyAlignment="1">
      <alignment vertical="top"/>
    </xf>
    <xf numFmtId="39" fontId="3" fillId="0" borderId="0" xfId="0" applyNumberFormat="1" applyFont="1" applyFill="1" applyBorder="1"/>
    <xf numFmtId="10" fontId="11" fillId="34" borderId="14" xfId="4" applyNumberFormat="1" applyFont="1" applyFill="1" applyBorder="1"/>
    <xf numFmtId="169" fontId="3" fillId="0" borderId="0" xfId="2" applyNumberFormat="1" applyFont="1" applyBorder="1"/>
    <xf numFmtId="9" fontId="11" fillId="0" borderId="14" xfId="4" applyFont="1" applyFill="1" applyBorder="1"/>
    <xf numFmtId="39" fontId="3" fillId="35" borderId="0" xfId="2" applyNumberFormat="1" applyFont="1" applyFill="1" applyBorder="1"/>
    <xf numFmtId="167" fontId="3" fillId="0" borderId="0" xfId="49" applyNumberFormat="1" applyFont="1" applyFill="1" applyBorder="1" applyAlignment="1">
      <alignment horizontal="right" vertical="top"/>
    </xf>
    <xf numFmtId="167" fontId="3" fillId="0" borderId="0" xfId="49" applyNumberFormat="1" applyFont="1" applyFill="1" applyBorder="1"/>
    <xf numFmtId="0" fontId="3" fillId="0" borderId="0" xfId="2" applyFont="1" applyFill="1" applyBorder="1" applyAlignment="1">
      <alignment wrapText="1"/>
    </xf>
    <xf numFmtId="0" fontId="3" fillId="0" borderId="0" xfId="2" applyFont="1" applyFill="1" applyBorder="1" applyAlignment="1">
      <alignment vertical="top"/>
    </xf>
    <xf numFmtId="10" fontId="3" fillId="0" borderId="0" xfId="4" applyNumberFormat="1" applyFont="1" applyFill="1" applyBorder="1" applyAlignment="1">
      <alignment vertical="top"/>
    </xf>
    <xf numFmtId="0" fontId="3" fillId="0" borderId="0" xfId="2" applyFont="1" applyBorder="1" applyAlignment="1">
      <alignment vertical="top"/>
    </xf>
    <xf numFmtId="10" fontId="3" fillId="0" borderId="0" xfId="4" applyNumberFormat="1" applyFont="1" applyBorder="1" applyAlignment="1">
      <alignment vertical="top"/>
    </xf>
    <xf numFmtId="0" fontId="3" fillId="0" borderId="13" xfId="2" applyFont="1" applyFill="1" applyBorder="1" applyAlignment="1">
      <alignment horizontal="center" vertical="top"/>
    </xf>
    <xf numFmtId="0" fontId="3" fillId="0" borderId="0" xfId="2" applyFont="1" applyFill="1" applyBorder="1" applyAlignment="1">
      <alignment horizontal="center" vertical="top"/>
    </xf>
    <xf numFmtId="0" fontId="3" fillId="0" borderId="14" xfId="2" applyFont="1" applyFill="1" applyBorder="1" applyAlignment="1">
      <alignment horizontal="center" vertical="top"/>
    </xf>
    <xf numFmtId="10" fontId="3" fillId="0" borderId="0" xfId="2" applyNumberFormat="1" applyFont="1" applyBorder="1" applyAlignment="1">
      <alignment vertical="top"/>
    </xf>
    <xf numFmtId="10" fontId="3" fillId="0" borderId="0" xfId="2" applyNumberFormat="1" applyFont="1" applyFill="1" applyBorder="1" applyAlignment="1">
      <alignment vertical="top"/>
    </xf>
    <xf numFmtId="0" fontId="4" fillId="0" borderId="13" xfId="2" applyFont="1" applyFill="1" applyBorder="1" applyAlignment="1">
      <alignment horizontal="center" vertical="top" wrapText="1"/>
    </xf>
    <xf numFmtId="166" fontId="4" fillId="0" borderId="0" xfId="3" applyNumberFormat="1" applyFont="1" applyFill="1" applyBorder="1" applyAlignment="1">
      <alignment horizontal="center" vertical="top" wrapText="1"/>
    </xf>
    <xf numFmtId="39" fontId="7" fillId="0" borderId="0" xfId="3" applyNumberFormat="1" applyFont="1" applyFill="1" applyBorder="1" applyAlignment="1">
      <alignment horizontal="center" vertical="top" wrapText="1"/>
    </xf>
    <xf numFmtId="10" fontId="4" fillId="0" borderId="14" xfId="4" applyNumberFormat="1" applyFont="1" applyFill="1" applyBorder="1" applyAlignment="1">
      <alignment horizontal="center" vertical="top" wrapText="1"/>
    </xf>
    <xf numFmtId="0" fontId="3" fillId="0" borderId="13" xfId="2" applyFont="1" applyFill="1" applyBorder="1" applyAlignment="1">
      <alignment vertical="top"/>
    </xf>
    <xf numFmtId="39" fontId="3" fillId="0" borderId="0" xfId="2" applyNumberFormat="1" applyFont="1" applyFill="1" applyBorder="1" applyAlignment="1">
      <alignment vertical="top"/>
    </xf>
    <xf numFmtId="3" fontId="3" fillId="0" borderId="0" xfId="2" applyNumberFormat="1" applyFont="1" applyFill="1" applyBorder="1" applyAlignment="1">
      <alignment vertical="top"/>
    </xf>
    <xf numFmtId="3" fontId="3" fillId="0" borderId="0" xfId="0" applyNumberFormat="1" applyFont="1" applyFill="1" applyBorder="1" applyAlignment="1">
      <alignment vertical="top"/>
    </xf>
    <xf numFmtId="43" fontId="3" fillId="0" borderId="0" xfId="1" applyFont="1" applyFill="1" applyBorder="1" applyAlignment="1">
      <alignment vertical="top"/>
    </xf>
    <xf numFmtId="0" fontId="11" fillId="0" borderId="0" xfId="2" applyFont="1" applyFill="1" applyBorder="1" applyAlignment="1">
      <alignment vertical="top"/>
    </xf>
    <xf numFmtId="169" fontId="3" fillId="0" borderId="0" xfId="2" applyNumberFormat="1" applyFont="1" applyFill="1" applyBorder="1" applyAlignment="1">
      <alignment vertical="top"/>
    </xf>
    <xf numFmtId="39" fontId="11" fillId="0" borderId="0" xfId="2" applyNumberFormat="1" applyFont="1" applyFill="1" applyBorder="1" applyAlignment="1">
      <alignment vertical="top"/>
    </xf>
    <xf numFmtId="10" fontId="11" fillId="0" borderId="14" xfId="2" applyNumberFormat="1" applyFont="1" applyFill="1" applyBorder="1" applyAlignment="1">
      <alignment vertical="top"/>
    </xf>
    <xf numFmtId="0" fontId="3" fillId="0" borderId="13" xfId="2" applyFont="1" applyBorder="1" applyAlignment="1">
      <alignment vertical="top"/>
    </xf>
    <xf numFmtId="0" fontId="11" fillId="34" borderId="0" xfId="2" applyFont="1" applyFill="1" applyBorder="1" applyAlignment="1">
      <alignment vertical="top"/>
    </xf>
    <xf numFmtId="164" fontId="11" fillId="34" borderId="0" xfId="3" applyFont="1" applyFill="1" applyBorder="1" applyAlignment="1">
      <alignment vertical="top"/>
    </xf>
    <xf numFmtId="10" fontId="11" fillId="34" borderId="14" xfId="4" applyNumberFormat="1" applyFont="1" applyFill="1" applyBorder="1" applyAlignment="1">
      <alignment vertical="top"/>
    </xf>
    <xf numFmtId="10" fontId="11" fillId="34" borderId="14" xfId="3" applyNumberFormat="1" applyFont="1" applyFill="1" applyBorder="1" applyAlignment="1">
      <alignment vertical="top"/>
    </xf>
    <xf numFmtId="39" fontId="11" fillId="34" borderId="0" xfId="2" applyNumberFormat="1" applyFont="1" applyFill="1" applyBorder="1" applyAlignment="1">
      <alignment vertical="top"/>
    </xf>
    <xf numFmtId="0" fontId="4" fillId="33" borderId="0" xfId="2" applyFont="1" applyFill="1" applyBorder="1" applyAlignment="1">
      <alignment vertical="top"/>
    </xf>
    <xf numFmtId="39" fontId="4" fillId="33" borderId="0" xfId="2" applyNumberFormat="1" applyFont="1" applyFill="1" applyBorder="1" applyAlignment="1">
      <alignment vertical="top"/>
    </xf>
    <xf numFmtId="10" fontId="4" fillId="33" borderId="14" xfId="4" applyNumberFormat="1" applyFont="1" applyFill="1" applyBorder="1" applyAlignment="1">
      <alignment vertical="top"/>
    </xf>
    <xf numFmtId="4" fontId="0" fillId="0" borderId="0" xfId="0" applyNumberFormat="1"/>
    <xf numFmtId="4" fontId="3" fillId="0" borderId="0" xfId="2" applyNumberFormat="1" applyFont="1" applyFill="1" applyBorder="1" applyAlignment="1">
      <alignment vertical="top"/>
    </xf>
    <xf numFmtId="0" fontId="3" fillId="0" borderId="14" xfId="2" applyFont="1" applyFill="1" applyBorder="1" applyAlignment="1">
      <alignment vertical="top"/>
    </xf>
    <xf numFmtId="0" fontId="8" fillId="0" borderId="0" xfId="2" applyFont="1" applyFill="1" applyBorder="1" applyAlignment="1">
      <alignment vertical="top"/>
    </xf>
    <xf numFmtId="165" fontId="3" fillId="0" borderId="0" xfId="3" applyNumberFormat="1" applyFont="1" applyBorder="1" applyAlignment="1">
      <alignment vertical="top"/>
    </xf>
    <xf numFmtId="39" fontId="3" fillId="0" borderId="0" xfId="2" applyNumberFormat="1" applyFont="1" applyBorder="1" applyAlignment="1">
      <alignment vertical="top"/>
    </xf>
    <xf numFmtId="10" fontId="3" fillId="0" borderId="14" xfId="2" applyNumberFormat="1" applyFont="1" applyBorder="1" applyAlignment="1">
      <alignment vertical="top"/>
    </xf>
    <xf numFmtId="0" fontId="3" fillId="0" borderId="0" xfId="0" applyFont="1" applyFill="1" applyBorder="1" applyAlignment="1">
      <alignment vertical="top"/>
    </xf>
    <xf numFmtId="39" fontId="3" fillId="0" borderId="0" xfId="0" applyNumberFormat="1" applyFont="1" applyFill="1" applyBorder="1" applyAlignment="1">
      <alignment vertical="top"/>
    </xf>
    <xf numFmtId="10" fontId="11" fillId="34" borderId="14" xfId="2" applyNumberFormat="1" applyFont="1" applyFill="1" applyBorder="1" applyAlignment="1">
      <alignment vertical="top"/>
    </xf>
    <xf numFmtId="165" fontId="11" fillId="34" borderId="0" xfId="3" applyNumberFormat="1" applyFont="1" applyFill="1" applyBorder="1" applyAlignment="1">
      <alignment vertical="top"/>
    </xf>
    <xf numFmtId="4" fontId="4" fillId="33" borderId="14" xfId="4" applyNumberFormat="1" applyFont="1" applyFill="1" applyBorder="1" applyAlignment="1">
      <alignment vertical="top"/>
    </xf>
    <xf numFmtId="4" fontId="3" fillId="0" borderId="0" xfId="2" applyNumberFormat="1" applyFont="1" applyBorder="1" applyAlignment="1">
      <alignment vertical="top"/>
    </xf>
    <xf numFmtId="0" fontId="3" fillId="0" borderId="14" xfId="2" applyFont="1" applyBorder="1" applyAlignment="1">
      <alignment vertical="top"/>
    </xf>
    <xf numFmtId="4" fontId="11" fillId="34" borderId="0" xfId="2" applyNumberFormat="1" applyFont="1" applyFill="1" applyBorder="1"/>
    <xf numFmtId="0" fontId="2" fillId="0" borderId="0" xfId="2"/>
    <xf numFmtId="169" fontId="2" fillId="0" borderId="0" xfId="2" applyNumberFormat="1"/>
    <xf numFmtId="165" fontId="3" fillId="0" borderId="0" xfId="49" applyNumberFormat="1" applyFont="1" applyFill="1" applyBorder="1"/>
    <xf numFmtId="167" fontId="3" fillId="0" borderId="0" xfId="49" applyNumberFormat="1" applyFont="1" applyFill="1" applyBorder="1" applyAlignment="1">
      <alignment horizontal="center" vertical="top"/>
    </xf>
    <xf numFmtId="4" fontId="3" fillId="0" borderId="0" xfId="49" applyNumberFormat="1" applyFont="1" applyFill="1" applyBorder="1" applyAlignment="1">
      <alignment horizontal="right" vertical="top"/>
    </xf>
    <xf numFmtId="165" fontId="3" fillId="0" borderId="0" xfId="49" applyNumberFormat="1" applyFont="1" applyFill="1" applyBorder="1" applyAlignment="1">
      <alignment vertical="top"/>
    </xf>
    <xf numFmtId="168" fontId="3" fillId="0" borderId="0" xfId="49" applyNumberFormat="1" applyFont="1" applyFill="1" applyBorder="1" applyAlignment="1">
      <alignment horizontal="right" vertical="top"/>
    </xf>
    <xf numFmtId="0" fontId="3" fillId="0" borderId="0" xfId="5" applyFont="1" applyFill="1" applyBorder="1" applyAlignment="1">
      <alignment horizontal="left" vertical="top" wrapText="1" indent="4"/>
    </xf>
    <xf numFmtId="165" fontId="2" fillId="0" borderId="0" xfId="2" applyNumberFormat="1"/>
    <xf numFmtId="10" fontId="8" fillId="0" borderId="0" xfId="4" applyNumberFormat="1" applyFont="1" applyFill="1" applyBorder="1"/>
    <xf numFmtId="4" fontId="8" fillId="0" borderId="0" xfId="2" applyNumberFormat="1" applyFont="1" applyFill="1" applyBorder="1"/>
    <xf numFmtId="0" fontId="2" fillId="0" borderId="0" xfId="2" applyFont="1"/>
    <xf numFmtId="0" fontId="3" fillId="0" borderId="0" xfId="5" applyFont="1" applyFill="1" applyBorder="1" applyAlignment="1">
      <alignment horizontal="left" vertical="top" wrapText="1"/>
    </xf>
    <xf numFmtId="0" fontId="4" fillId="33" borderId="10" xfId="2" applyFont="1" applyFill="1" applyBorder="1" applyAlignment="1">
      <alignment horizontal="center" vertical="top" wrapText="1"/>
    </xf>
    <xf numFmtId="0" fontId="4" fillId="33" borderId="11" xfId="2" applyFont="1" applyFill="1" applyBorder="1" applyAlignment="1">
      <alignment horizontal="center" vertical="top" wrapText="1"/>
    </xf>
    <xf numFmtId="0" fontId="4" fillId="33" borderId="12" xfId="2" applyFont="1" applyFill="1" applyBorder="1" applyAlignment="1">
      <alignment horizontal="center" vertical="top" wrapText="1"/>
    </xf>
    <xf numFmtId="0" fontId="4" fillId="33" borderId="13" xfId="2" applyFont="1" applyFill="1" applyBorder="1" applyAlignment="1">
      <alignment horizontal="center" vertical="center" wrapText="1"/>
    </xf>
    <xf numFmtId="0" fontId="4" fillId="33" borderId="0" xfId="2" applyFont="1" applyFill="1" applyBorder="1" applyAlignment="1">
      <alignment horizontal="center" vertical="center" wrapText="1"/>
    </xf>
    <xf numFmtId="0" fontId="4" fillId="33" borderId="14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3" fillId="0" borderId="14" xfId="2" applyFont="1" applyFill="1" applyBorder="1" applyAlignment="1">
      <alignment horizontal="center"/>
    </xf>
    <xf numFmtId="0" fontId="4" fillId="33" borderId="13" xfId="2" applyFont="1" applyFill="1" applyBorder="1" applyAlignment="1">
      <alignment horizontal="center" vertical="top" wrapText="1"/>
    </xf>
    <xf numFmtId="166" fontId="4" fillId="33" borderId="0" xfId="3" applyNumberFormat="1" applyFont="1" applyFill="1" applyBorder="1" applyAlignment="1">
      <alignment horizontal="center" vertical="top" wrapText="1"/>
    </xf>
    <xf numFmtId="10" fontId="4" fillId="33" borderId="14" xfId="4" applyNumberFormat="1" applyFont="1" applyFill="1" applyBorder="1" applyAlignment="1">
      <alignment horizontal="center" vertical="top" wrapText="1"/>
    </xf>
    <xf numFmtId="0" fontId="3" fillId="0" borderId="19" xfId="5" applyFont="1" applyFill="1" applyBorder="1" applyAlignment="1">
      <alignment horizontal="left" vertical="top" wrapText="1"/>
    </xf>
    <xf numFmtId="0" fontId="4" fillId="33" borderId="20" xfId="2" applyFont="1" applyFill="1" applyBorder="1" applyAlignment="1">
      <alignment horizontal="center" vertical="top" wrapText="1"/>
    </xf>
    <xf numFmtId="0" fontId="4" fillId="33" borderId="21" xfId="2" applyFont="1" applyFill="1" applyBorder="1" applyAlignment="1">
      <alignment horizontal="center" vertical="top" wrapText="1"/>
    </xf>
    <xf numFmtId="0" fontId="4" fillId="33" borderId="20" xfId="2" applyFont="1" applyFill="1" applyBorder="1" applyAlignment="1">
      <alignment horizontal="center" vertical="center" wrapText="1"/>
    </xf>
    <xf numFmtId="0" fontId="4" fillId="33" borderId="11" xfId="2" applyFont="1" applyFill="1" applyBorder="1" applyAlignment="1">
      <alignment horizontal="center" vertical="center" wrapText="1"/>
    </xf>
    <xf numFmtId="0" fontId="4" fillId="33" borderId="21" xfId="2" applyFont="1" applyFill="1" applyBorder="1" applyAlignment="1">
      <alignment horizontal="center" vertical="center" wrapText="1"/>
    </xf>
    <xf numFmtId="0" fontId="3" fillId="0" borderId="18" xfId="2" applyFont="1" applyFill="1" applyBorder="1" applyAlignment="1">
      <alignment horizontal="center"/>
    </xf>
    <xf numFmtId="0" fontId="3" fillId="0" borderId="19" xfId="2" applyFont="1" applyFill="1" applyBorder="1" applyAlignment="1">
      <alignment horizontal="center"/>
    </xf>
    <xf numFmtId="0" fontId="4" fillId="33" borderId="18" xfId="2" applyFont="1" applyFill="1" applyBorder="1" applyAlignment="1">
      <alignment horizontal="center" vertical="top" wrapText="1"/>
    </xf>
    <xf numFmtId="10" fontId="4" fillId="33" borderId="19" xfId="4" applyNumberFormat="1" applyFont="1" applyFill="1" applyBorder="1" applyAlignment="1">
      <alignment horizontal="center" vertical="top" wrapText="1"/>
    </xf>
    <xf numFmtId="0" fontId="3" fillId="0" borderId="13" xfId="2" applyFont="1" applyFill="1" applyBorder="1" applyAlignment="1">
      <alignment horizontal="center" vertical="top"/>
    </xf>
    <xf numFmtId="0" fontId="3" fillId="0" borderId="0" xfId="2" applyFont="1" applyFill="1" applyBorder="1" applyAlignment="1">
      <alignment horizontal="center" vertical="top"/>
    </xf>
    <xf numFmtId="0" fontId="3" fillId="0" borderId="14" xfId="2" applyFont="1" applyFill="1" applyBorder="1" applyAlignment="1">
      <alignment horizontal="center" vertical="top"/>
    </xf>
  </cellXfs>
  <cellStyles count="50">
    <cellStyle name="_x000a_386grabber=m" xfId="7"/>
    <cellStyle name="20% - Accent1 2" xfId="8"/>
    <cellStyle name="20% - Accent2 2" xfId="9"/>
    <cellStyle name="20% - Accent3 2" xfId="10"/>
    <cellStyle name="20% - Accent4 2" xfId="11"/>
    <cellStyle name="20% - Accent5 2" xfId="12"/>
    <cellStyle name="20% - Accent6 2" xfId="13"/>
    <cellStyle name="40% - Accent1 2" xfId="14"/>
    <cellStyle name="40% - Accent2 2" xfId="15"/>
    <cellStyle name="40% - Accent3 2" xfId="16"/>
    <cellStyle name="40% - Accent4 2" xfId="17"/>
    <cellStyle name="40% - Accent5 2" xfId="18"/>
    <cellStyle name="40% - Accent6 2" xfId="19"/>
    <cellStyle name="60% - Accent1 2" xfId="20"/>
    <cellStyle name="60% - Accent2 2" xfId="21"/>
    <cellStyle name="60% - Accent3 2" xfId="22"/>
    <cellStyle name="60% - Accent4 2" xfId="23"/>
    <cellStyle name="60% - Accent5 2" xfId="24"/>
    <cellStyle name="60% - Accent6 2" xfId="25"/>
    <cellStyle name="Accent1 2" xfId="26"/>
    <cellStyle name="Accent2 2" xfId="27"/>
    <cellStyle name="Accent3 2" xfId="28"/>
    <cellStyle name="Accent4 2" xfId="29"/>
    <cellStyle name="Accent5 2" xfId="30"/>
    <cellStyle name="Accent6 2" xfId="31"/>
    <cellStyle name="Bad 2" xfId="32"/>
    <cellStyle name="Calculation 2" xfId="33"/>
    <cellStyle name="Check Cell 2" xfId="34"/>
    <cellStyle name="Comma" xfId="1" builtinId="3"/>
    <cellStyle name="Comma 2" xfId="3"/>
    <cellStyle name="Comma 3" xfId="49"/>
    <cellStyle name="Explanatory Text 2" xfId="35"/>
    <cellStyle name="Good 2" xfId="36"/>
    <cellStyle name="Heading 1 2" xfId="37"/>
    <cellStyle name="Heading 2 2" xfId="38"/>
    <cellStyle name="Heading 3 2" xfId="39"/>
    <cellStyle name="Heading 4 2" xfId="40"/>
    <cellStyle name="Input 2" xfId="41"/>
    <cellStyle name="Linked Cell 2" xfId="42"/>
    <cellStyle name="Neutral 2" xfId="43"/>
    <cellStyle name="Normal" xfId="0" builtinId="0"/>
    <cellStyle name="Normal 2" xfId="2"/>
    <cellStyle name="Normal 3" xfId="5"/>
    <cellStyle name="Normal 4" xfId="44"/>
    <cellStyle name="Normal_Unaudited Half Yrly - MSIM Copy" xfId="6"/>
    <cellStyle name="Note 2" xfId="45"/>
    <cellStyle name="Output 2" xfId="46"/>
    <cellStyle name="Percent 2" xfId="4"/>
    <cellStyle name="Total 2" xfId="47"/>
    <cellStyle name="Warning Text 2" xfId="4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2781300</xdr:colOff>
      <xdr:row>0</xdr:row>
      <xdr:rowOff>0</xdr:rowOff>
    </xdr:from>
    <xdr:to>
      <xdr:col>6</xdr:col>
      <xdr:colOff>161925</xdr:colOff>
      <xdr:row>2</xdr:row>
      <xdr:rowOff>161925</xdr:rowOff>
    </xdr:to>
    <xdr:pic>
      <xdr:nvPicPr>
        <xdr:cNvPr id="2" name="Picture 2" descr="C:\Users\goutam.gandhi\Desktop\Logo_Mutual Fund 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6125" y="0"/>
          <a:ext cx="382905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2781300</xdr:colOff>
      <xdr:row>0</xdr:row>
      <xdr:rowOff>0</xdr:rowOff>
    </xdr:from>
    <xdr:to>
      <xdr:col>6</xdr:col>
      <xdr:colOff>133350</xdr:colOff>
      <xdr:row>2</xdr:row>
      <xdr:rowOff>161925</xdr:rowOff>
    </xdr:to>
    <xdr:pic>
      <xdr:nvPicPr>
        <xdr:cNvPr id="2" name="Picture 1" descr="C:\Users\goutam.gandhi\Desktop\Logo_Mutual Fund 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6125" y="0"/>
          <a:ext cx="38100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2781300</xdr:colOff>
      <xdr:row>0</xdr:row>
      <xdr:rowOff>0</xdr:rowOff>
    </xdr:from>
    <xdr:to>
      <xdr:col>6</xdr:col>
      <xdr:colOff>323850</xdr:colOff>
      <xdr:row>2</xdr:row>
      <xdr:rowOff>161925</xdr:rowOff>
    </xdr:to>
    <xdr:pic>
      <xdr:nvPicPr>
        <xdr:cNvPr id="2" name="Picture 1" descr="C:\Users\goutam.gandhi\Desktop\Logo_Mutual Fund 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6125" y="0"/>
          <a:ext cx="380047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2781300</xdr:colOff>
      <xdr:row>0</xdr:row>
      <xdr:rowOff>0</xdr:rowOff>
    </xdr:from>
    <xdr:to>
      <xdr:col>6</xdr:col>
      <xdr:colOff>361950</xdr:colOff>
      <xdr:row>2</xdr:row>
      <xdr:rowOff>161925</xdr:rowOff>
    </xdr:to>
    <xdr:pic>
      <xdr:nvPicPr>
        <xdr:cNvPr id="2" name="Picture 2" descr="C:\Users\goutam.gandhi\Desktop\Logo_Mutual Fund 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6125" y="0"/>
          <a:ext cx="381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2781300</xdr:colOff>
      <xdr:row>0</xdr:row>
      <xdr:rowOff>0</xdr:rowOff>
    </xdr:from>
    <xdr:to>
      <xdr:col>6</xdr:col>
      <xdr:colOff>485775</xdr:colOff>
      <xdr:row>2</xdr:row>
      <xdr:rowOff>161925</xdr:rowOff>
    </xdr:to>
    <xdr:pic>
      <xdr:nvPicPr>
        <xdr:cNvPr id="2" name="Picture 1" descr="C:\Users\goutam.gandhi\Desktop\Logo_Mutual Fund 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6125" y="0"/>
          <a:ext cx="381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2781300</xdr:colOff>
      <xdr:row>0</xdr:row>
      <xdr:rowOff>0</xdr:rowOff>
    </xdr:from>
    <xdr:to>
      <xdr:col>6</xdr:col>
      <xdr:colOff>361950</xdr:colOff>
      <xdr:row>2</xdr:row>
      <xdr:rowOff>161925</xdr:rowOff>
    </xdr:to>
    <xdr:pic>
      <xdr:nvPicPr>
        <xdr:cNvPr id="2" name="Picture 1" descr="C:\Users\goutam.gandhi\Desktop\Logo_Mutual Fund 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6125" y="0"/>
          <a:ext cx="381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2781300</xdr:colOff>
      <xdr:row>0</xdr:row>
      <xdr:rowOff>0</xdr:rowOff>
    </xdr:from>
    <xdr:to>
      <xdr:col>6</xdr:col>
      <xdr:colOff>323850</xdr:colOff>
      <xdr:row>2</xdr:row>
      <xdr:rowOff>161925</xdr:rowOff>
    </xdr:to>
    <xdr:pic>
      <xdr:nvPicPr>
        <xdr:cNvPr id="2" name="Picture 2" descr="C:\Users\goutam.gandhi\Desktop\Logo_Mutual Fund 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6125" y="0"/>
          <a:ext cx="381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2781300</xdr:colOff>
      <xdr:row>0</xdr:row>
      <xdr:rowOff>0</xdr:rowOff>
    </xdr:from>
    <xdr:to>
      <xdr:col>5</xdr:col>
      <xdr:colOff>1171575</xdr:colOff>
      <xdr:row>3</xdr:row>
      <xdr:rowOff>0</xdr:rowOff>
    </xdr:to>
    <xdr:pic>
      <xdr:nvPicPr>
        <xdr:cNvPr id="2" name="Picture 2" descr="C:\Users\goutam.gandhi\Desktop\Logo_Mutual Fund 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6125" y="0"/>
          <a:ext cx="38100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Q68"/>
  <sheetViews>
    <sheetView tabSelected="1" view="pageBreakPreview" topLeftCell="B1" zoomScale="87" zoomScaleNormal="85" zoomScaleSheetLayoutView="87" workbookViewId="0">
      <selection activeCell="B1" sqref="B1"/>
    </sheetView>
  </sheetViews>
  <sheetFormatPr defaultRowHeight="15.75" x14ac:dyDescent="0.25"/>
  <cols>
    <col min="1" max="1" width="20.5703125" style="1" hidden="1" customWidth="1"/>
    <col min="2" max="2" width="7.5703125" style="1" customWidth="1"/>
    <col min="3" max="3" width="60.28515625" style="1" customWidth="1"/>
    <col min="4" max="4" width="20" style="1" bestFit="1" customWidth="1"/>
    <col min="5" max="5" width="16.42578125" style="1" hidden="1" customWidth="1"/>
    <col min="6" max="6" width="16.42578125" style="1" customWidth="1"/>
    <col min="7" max="7" width="11" style="2" customWidth="1"/>
    <col min="8" max="8" width="16.85546875" style="1" customWidth="1"/>
    <col min="9" max="9" width="14.7109375" style="1" customWidth="1"/>
    <col min="10" max="10" width="18.42578125" style="1" hidden="1" customWidth="1"/>
    <col min="11" max="11" width="19.85546875" style="1" hidden="1" customWidth="1"/>
    <col min="12" max="12" width="9.140625" style="3" hidden="1" customWidth="1"/>
    <col min="13" max="13" width="15.7109375" style="1" hidden="1" customWidth="1"/>
    <col min="14" max="14" width="25.7109375" style="1" hidden="1" customWidth="1"/>
    <col min="15" max="15" width="12.42578125" style="1" bestFit="1" customWidth="1"/>
    <col min="16" max="16" width="9.42578125" style="1" bestFit="1" customWidth="1"/>
    <col min="17" max="17" width="9.28515625" style="1" bestFit="1" customWidth="1"/>
    <col min="18" max="256" width="9.140625" style="1"/>
    <col min="257" max="257" width="0" style="1" hidden="1" customWidth="1"/>
    <col min="258" max="258" width="7.5703125" style="1" customWidth="1"/>
    <col min="259" max="259" width="60.28515625" style="1" customWidth="1"/>
    <col min="260" max="260" width="20" style="1" bestFit="1" customWidth="1"/>
    <col min="261" max="261" width="0" style="1" hidden="1" customWidth="1"/>
    <col min="262" max="262" width="16.42578125" style="1" customWidth="1"/>
    <col min="263" max="263" width="11" style="1" customWidth="1"/>
    <col min="264" max="264" width="16.85546875" style="1" customWidth="1"/>
    <col min="265" max="265" width="14.7109375" style="1" customWidth="1"/>
    <col min="266" max="270" width="0" style="1" hidden="1" customWidth="1"/>
    <col min="271" max="271" width="12.42578125" style="1" bestFit="1" customWidth="1"/>
    <col min="272" max="272" width="9.42578125" style="1" bestFit="1" customWidth="1"/>
    <col min="273" max="273" width="9.28515625" style="1" bestFit="1" customWidth="1"/>
    <col min="274" max="512" width="9.140625" style="1"/>
    <col min="513" max="513" width="0" style="1" hidden="1" customWidth="1"/>
    <col min="514" max="514" width="7.5703125" style="1" customWidth="1"/>
    <col min="515" max="515" width="60.28515625" style="1" customWidth="1"/>
    <col min="516" max="516" width="20" style="1" bestFit="1" customWidth="1"/>
    <col min="517" max="517" width="0" style="1" hidden="1" customWidth="1"/>
    <col min="518" max="518" width="16.42578125" style="1" customWidth="1"/>
    <col min="519" max="519" width="11" style="1" customWidth="1"/>
    <col min="520" max="520" width="16.85546875" style="1" customWidth="1"/>
    <col min="521" max="521" width="14.7109375" style="1" customWidth="1"/>
    <col min="522" max="526" width="0" style="1" hidden="1" customWidth="1"/>
    <col min="527" max="527" width="12.42578125" style="1" bestFit="1" customWidth="1"/>
    <col min="528" max="528" width="9.42578125" style="1" bestFit="1" customWidth="1"/>
    <col min="529" max="529" width="9.28515625" style="1" bestFit="1" customWidth="1"/>
    <col min="530" max="768" width="9.140625" style="1"/>
    <col min="769" max="769" width="0" style="1" hidden="1" customWidth="1"/>
    <col min="770" max="770" width="7.5703125" style="1" customWidth="1"/>
    <col min="771" max="771" width="60.28515625" style="1" customWidth="1"/>
    <col min="772" max="772" width="20" style="1" bestFit="1" customWidth="1"/>
    <col min="773" max="773" width="0" style="1" hidden="1" customWidth="1"/>
    <col min="774" max="774" width="16.42578125" style="1" customWidth="1"/>
    <col min="775" max="775" width="11" style="1" customWidth="1"/>
    <col min="776" max="776" width="16.85546875" style="1" customWidth="1"/>
    <col min="777" max="777" width="14.7109375" style="1" customWidth="1"/>
    <col min="778" max="782" width="0" style="1" hidden="1" customWidth="1"/>
    <col min="783" max="783" width="12.42578125" style="1" bestFit="1" customWidth="1"/>
    <col min="784" max="784" width="9.42578125" style="1" bestFit="1" customWidth="1"/>
    <col min="785" max="785" width="9.28515625" style="1" bestFit="1" customWidth="1"/>
    <col min="786" max="1024" width="9.140625" style="1"/>
    <col min="1025" max="1025" width="0" style="1" hidden="1" customWidth="1"/>
    <col min="1026" max="1026" width="7.5703125" style="1" customWidth="1"/>
    <col min="1027" max="1027" width="60.28515625" style="1" customWidth="1"/>
    <col min="1028" max="1028" width="20" style="1" bestFit="1" customWidth="1"/>
    <col min="1029" max="1029" width="0" style="1" hidden="1" customWidth="1"/>
    <col min="1030" max="1030" width="16.42578125" style="1" customWidth="1"/>
    <col min="1031" max="1031" width="11" style="1" customWidth="1"/>
    <col min="1032" max="1032" width="16.85546875" style="1" customWidth="1"/>
    <col min="1033" max="1033" width="14.7109375" style="1" customWidth="1"/>
    <col min="1034" max="1038" width="0" style="1" hidden="1" customWidth="1"/>
    <col min="1039" max="1039" width="12.42578125" style="1" bestFit="1" customWidth="1"/>
    <col min="1040" max="1040" width="9.42578125" style="1" bestFit="1" customWidth="1"/>
    <col min="1041" max="1041" width="9.28515625" style="1" bestFit="1" customWidth="1"/>
    <col min="1042" max="1280" width="9.140625" style="1"/>
    <col min="1281" max="1281" width="0" style="1" hidden="1" customWidth="1"/>
    <col min="1282" max="1282" width="7.5703125" style="1" customWidth="1"/>
    <col min="1283" max="1283" width="60.28515625" style="1" customWidth="1"/>
    <col min="1284" max="1284" width="20" style="1" bestFit="1" customWidth="1"/>
    <col min="1285" max="1285" width="0" style="1" hidden="1" customWidth="1"/>
    <col min="1286" max="1286" width="16.42578125" style="1" customWidth="1"/>
    <col min="1287" max="1287" width="11" style="1" customWidth="1"/>
    <col min="1288" max="1288" width="16.85546875" style="1" customWidth="1"/>
    <col min="1289" max="1289" width="14.7109375" style="1" customWidth="1"/>
    <col min="1290" max="1294" width="0" style="1" hidden="1" customWidth="1"/>
    <col min="1295" max="1295" width="12.42578125" style="1" bestFit="1" customWidth="1"/>
    <col min="1296" max="1296" width="9.42578125" style="1" bestFit="1" customWidth="1"/>
    <col min="1297" max="1297" width="9.28515625" style="1" bestFit="1" customWidth="1"/>
    <col min="1298" max="1536" width="9.140625" style="1"/>
    <col min="1537" max="1537" width="0" style="1" hidden="1" customWidth="1"/>
    <col min="1538" max="1538" width="7.5703125" style="1" customWidth="1"/>
    <col min="1539" max="1539" width="60.28515625" style="1" customWidth="1"/>
    <col min="1540" max="1540" width="20" style="1" bestFit="1" customWidth="1"/>
    <col min="1541" max="1541" width="0" style="1" hidden="1" customWidth="1"/>
    <col min="1542" max="1542" width="16.42578125" style="1" customWidth="1"/>
    <col min="1543" max="1543" width="11" style="1" customWidth="1"/>
    <col min="1544" max="1544" width="16.85546875" style="1" customWidth="1"/>
    <col min="1545" max="1545" width="14.7109375" style="1" customWidth="1"/>
    <col min="1546" max="1550" width="0" style="1" hidden="1" customWidth="1"/>
    <col min="1551" max="1551" width="12.42578125" style="1" bestFit="1" customWidth="1"/>
    <col min="1552" max="1552" width="9.42578125" style="1" bestFit="1" customWidth="1"/>
    <col min="1553" max="1553" width="9.28515625" style="1" bestFit="1" customWidth="1"/>
    <col min="1554" max="1792" width="9.140625" style="1"/>
    <col min="1793" max="1793" width="0" style="1" hidden="1" customWidth="1"/>
    <col min="1794" max="1794" width="7.5703125" style="1" customWidth="1"/>
    <col min="1795" max="1795" width="60.28515625" style="1" customWidth="1"/>
    <col min="1796" max="1796" width="20" style="1" bestFit="1" customWidth="1"/>
    <col min="1797" max="1797" width="0" style="1" hidden="1" customWidth="1"/>
    <col min="1798" max="1798" width="16.42578125" style="1" customWidth="1"/>
    <col min="1799" max="1799" width="11" style="1" customWidth="1"/>
    <col min="1800" max="1800" width="16.85546875" style="1" customWidth="1"/>
    <col min="1801" max="1801" width="14.7109375" style="1" customWidth="1"/>
    <col min="1802" max="1806" width="0" style="1" hidden="1" customWidth="1"/>
    <col min="1807" max="1807" width="12.42578125" style="1" bestFit="1" customWidth="1"/>
    <col min="1808" max="1808" width="9.42578125" style="1" bestFit="1" customWidth="1"/>
    <col min="1809" max="1809" width="9.28515625" style="1" bestFit="1" customWidth="1"/>
    <col min="1810" max="2048" width="9.140625" style="1"/>
    <col min="2049" max="2049" width="0" style="1" hidden="1" customWidth="1"/>
    <col min="2050" max="2050" width="7.5703125" style="1" customWidth="1"/>
    <col min="2051" max="2051" width="60.28515625" style="1" customWidth="1"/>
    <col min="2052" max="2052" width="20" style="1" bestFit="1" customWidth="1"/>
    <col min="2053" max="2053" width="0" style="1" hidden="1" customWidth="1"/>
    <col min="2054" max="2054" width="16.42578125" style="1" customWidth="1"/>
    <col min="2055" max="2055" width="11" style="1" customWidth="1"/>
    <col min="2056" max="2056" width="16.85546875" style="1" customWidth="1"/>
    <col min="2057" max="2057" width="14.7109375" style="1" customWidth="1"/>
    <col min="2058" max="2062" width="0" style="1" hidden="1" customWidth="1"/>
    <col min="2063" max="2063" width="12.42578125" style="1" bestFit="1" customWidth="1"/>
    <col min="2064" max="2064" width="9.42578125" style="1" bestFit="1" customWidth="1"/>
    <col min="2065" max="2065" width="9.28515625" style="1" bestFit="1" customWidth="1"/>
    <col min="2066" max="2304" width="9.140625" style="1"/>
    <col min="2305" max="2305" width="0" style="1" hidden="1" customWidth="1"/>
    <col min="2306" max="2306" width="7.5703125" style="1" customWidth="1"/>
    <col min="2307" max="2307" width="60.28515625" style="1" customWidth="1"/>
    <col min="2308" max="2308" width="20" style="1" bestFit="1" customWidth="1"/>
    <col min="2309" max="2309" width="0" style="1" hidden="1" customWidth="1"/>
    <col min="2310" max="2310" width="16.42578125" style="1" customWidth="1"/>
    <col min="2311" max="2311" width="11" style="1" customWidth="1"/>
    <col min="2312" max="2312" width="16.85546875" style="1" customWidth="1"/>
    <col min="2313" max="2313" width="14.7109375" style="1" customWidth="1"/>
    <col min="2314" max="2318" width="0" style="1" hidden="1" customWidth="1"/>
    <col min="2319" max="2319" width="12.42578125" style="1" bestFit="1" customWidth="1"/>
    <col min="2320" max="2320" width="9.42578125" style="1" bestFit="1" customWidth="1"/>
    <col min="2321" max="2321" width="9.28515625" style="1" bestFit="1" customWidth="1"/>
    <col min="2322" max="2560" width="9.140625" style="1"/>
    <col min="2561" max="2561" width="0" style="1" hidden="1" customWidth="1"/>
    <col min="2562" max="2562" width="7.5703125" style="1" customWidth="1"/>
    <col min="2563" max="2563" width="60.28515625" style="1" customWidth="1"/>
    <col min="2564" max="2564" width="20" style="1" bestFit="1" customWidth="1"/>
    <col min="2565" max="2565" width="0" style="1" hidden="1" customWidth="1"/>
    <col min="2566" max="2566" width="16.42578125" style="1" customWidth="1"/>
    <col min="2567" max="2567" width="11" style="1" customWidth="1"/>
    <col min="2568" max="2568" width="16.85546875" style="1" customWidth="1"/>
    <col min="2569" max="2569" width="14.7109375" style="1" customWidth="1"/>
    <col min="2570" max="2574" width="0" style="1" hidden="1" customWidth="1"/>
    <col min="2575" max="2575" width="12.42578125" style="1" bestFit="1" customWidth="1"/>
    <col min="2576" max="2576" width="9.42578125" style="1" bestFit="1" customWidth="1"/>
    <col min="2577" max="2577" width="9.28515625" style="1" bestFit="1" customWidth="1"/>
    <col min="2578" max="2816" width="9.140625" style="1"/>
    <col min="2817" max="2817" width="0" style="1" hidden="1" customWidth="1"/>
    <col min="2818" max="2818" width="7.5703125" style="1" customWidth="1"/>
    <col min="2819" max="2819" width="60.28515625" style="1" customWidth="1"/>
    <col min="2820" max="2820" width="20" style="1" bestFit="1" customWidth="1"/>
    <col min="2821" max="2821" width="0" style="1" hidden="1" customWidth="1"/>
    <col min="2822" max="2822" width="16.42578125" style="1" customWidth="1"/>
    <col min="2823" max="2823" width="11" style="1" customWidth="1"/>
    <col min="2824" max="2824" width="16.85546875" style="1" customWidth="1"/>
    <col min="2825" max="2825" width="14.7109375" style="1" customWidth="1"/>
    <col min="2826" max="2830" width="0" style="1" hidden="1" customWidth="1"/>
    <col min="2831" max="2831" width="12.42578125" style="1" bestFit="1" customWidth="1"/>
    <col min="2832" max="2832" width="9.42578125" style="1" bestFit="1" customWidth="1"/>
    <col min="2833" max="2833" width="9.28515625" style="1" bestFit="1" customWidth="1"/>
    <col min="2834" max="3072" width="9.140625" style="1"/>
    <col min="3073" max="3073" width="0" style="1" hidden="1" customWidth="1"/>
    <col min="3074" max="3074" width="7.5703125" style="1" customWidth="1"/>
    <col min="3075" max="3075" width="60.28515625" style="1" customWidth="1"/>
    <col min="3076" max="3076" width="20" style="1" bestFit="1" customWidth="1"/>
    <col min="3077" max="3077" width="0" style="1" hidden="1" customWidth="1"/>
    <col min="3078" max="3078" width="16.42578125" style="1" customWidth="1"/>
    <col min="3079" max="3079" width="11" style="1" customWidth="1"/>
    <col min="3080" max="3080" width="16.85546875" style="1" customWidth="1"/>
    <col min="3081" max="3081" width="14.7109375" style="1" customWidth="1"/>
    <col min="3082" max="3086" width="0" style="1" hidden="1" customWidth="1"/>
    <col min="3087" max="3087" width="12.42578125" style="1" bestFit="1" customWidth="1"/>
    <col min="3088" max="3088" width="9.42578125" style="1" bestFit="1" customWidth="1"/>
    <col min="3089" max="3089" width="9.28515625" style="1" bestFit="1" customWidth="1"/>
    <col min="3090" max="3328" width="9.140625" style="1"/>
    <col min="3329" max="3329" width="0" style="1" hidden="1" customWidth="1"/>
    <col min="3330" max="3330" width="7.5703125" style="1" customWidth="1"/>
    <col min="3331" max="3331" width="60.28515625" style="1" customWidth="1"/>
    <col min="3332" max="3332" width="20" style="1" bestFit="1" customWidth="1"/>
    <col min="3333" max="3333" width="0" style="1" hidden="1" customWidth="1"/>
    <col min="3334" max="3334" width="16.42578125" style="1" customWidth="1"/>
    <col min="3335" max="3335" width="11" style="1" customWidth="1"/>
    <col min="3336" max="3336" width="16.85546875" style="1" customWidth="1"/>
    <col min="3337" max="3337" width="14.7109375" style="1" customWidth="1"/>
    <col min="3338" max="3342" width="0" style="1" hidden="1" customWidth="1"/>
    <col min="3343" max="3343" width="12.42578125" style="1" bestFit="1" customWidth="1"/>
    <col min="3344" max="3344" width="9.42578125" style="1" bestFit="1" customWidth="1"/>
    <col min="3345" max="3345" width="9.28515625" style="1" bestFit="1" customWidth="1"/>
    <col min="3346" max="3584" width="9.140625" style="1"/>
    <col min="3585" max="3585" width="0" style="1" hidden="1" customWidth="1"/>
    <col min="3586" max="3586" width="7.5703125" style="1" customWidth="1"/>
    <col min="3587" max="3587" width="60.28515625" style="1" customWidth="1"/>
    <col min="3588" max="3588" width="20" style="1" bestFit="1" customWidth="1"/>
    <col min="3589" max="3589" width="0" style="1" hidden="1" customWidth="1"/>
    <col min="3590" max="3590" width="16.42578125" style="1" customWidth="1"/>
    <col min="3591" max="3591" width="11" style="1" customWidth="1"/>
    <col min="3592" max="3592" width="16.85546875" style="1" customWidth="1"/>
    <col min="3593" max="3593" width="14.7109375" style="1" customWidth="1"/>
    <col min="3594" max="3598" width="0" style="1" hidden="1" customWidth="1"/>
    <col min="3599" max="3599" width="12.42578125" style="1" bestFit="1" customWidth="1"/>
    <col min="3600" max="3600" width="9.42578125" style="1" bestFit="1" customWidth="1"/>
    <col min="3601" max="3601" width="9.28515625" style="1" bestFit="1" customWidth="1"/>
    <col min="3602" max="3840" width="9.140625" style="1"/>
    <col min="3841" max="3841" width="0" style="1" hidden="1" customWidth="1"/>
    <col min="3842" max="3842" width="7.5703125" style="1" customWidth="1"/>
    <col min="3843" max="3843" width="60.28515625" style="1" customWidth="1"/>
    <col min="3844" max="3844" width="20" style="1" bestFit="1" customWidth="1"/>
    <col min="3845" max="3845" width="0" style="1" hidden="1" customWidth="1"/>
    <col min="3846" max="3846" width="16.42578125" style="1" customWidth="1"/>
    <col min="3847" max="3847" width="11" style="1" customWidth="1"/>
    <col min="3848" max="3848" width="16.85546875" style="1" customWidth="1"/>
    <col min="3849" max="3849" width="14.7109375" style="1" customWidth="1"/>
    <col min="3850" max="3854" width="0" style="1" hidden="1" customWidth="1"/>
    <col min="3855" max="3855" width="12.42578125" style="1" bestFit="1" customWidth="1"/>
    <col min="3856" max="3856" width="9.42578125" style="1" bestFit="1" customWidth="1"/>
    <col min="3857" max="3857" width="9.28515625" style="1" bestFit="1" customWidth="1"/>
    <col min="3858" max="4096" width="9.140625" style="1"/>
    <col min="4097" max="4097" width="0" style="1" hidden="1" customWidth="1"/>
    <col min="4098" max="4098" width="7.5703125" style="1" customWidth="1"/>
    <col min="4099" max="4099" width="60.28515625" style="1" customWidth="1"/>
    <col min="4100" max="4100" width="20" style="1" bestFit="1" customWidth="1"/>
    <col min="4101" max="4101" width="0" style="1" hidden="1" customWidth="1"/>
    <col min="4102" max="4102" width="16.42578125" style="1" customWidth="1"/>
    <col min="4103" max="4103" width="11" style="1" customWidth="1"/>
    <col min="4104" max="4104" width="16.85546875" style="1" customWidth="1"/>
    <col min="4105" max="4105" width="14.7109375" style="1" customWidth="1"/>
    <col min="4106" max="4110" width="0" style="1" hidden="1" customWidth="1"/>
    <col min="4111" max="4111" width="12.42578125" style="1" bestFit="1" customWidth="1"/>
    <col min="4112" max="4112" width="9.42578125" style="1" bestFit="1" customWidth="1"/>
    <col min="4113" max="4113" width="9.28515625" style="1" bestFit="1" customWidth="1"/>
    <col min="4114" max="4352" width="9.140625" style="1"/>
    <col min="4353" max="4353" width="0" style="1" hidden="1" customWidth="1"/>
    <col min="4354" max="4354" width="7.5703125" style="1" customWidth="1"/>
    <col min="4355" max="4355" width="60.28515625" style="1" customWidth="1"/>
    <col min="4356" max="4356" width="20" style="1" bestFit="1" customWidth="1"/>
    <col min="4357" max="4357" width="0" style="1" hidden="1" customWidth="1"/>
    <col min="4358" max="4358" width="16.42578125" style="1" customWidth="1"/>
    <col min="4359" max="4359" width="11" style="1" customWidth="1"/>
    <col min="4360" max="4360" width="16.85546875" style="1" customWidth="1"/>
    <col min="4361" max="4361" width="14.7109375" style="1" customWidth="1"/>
    <col min="4362" max="4366" width="0" style="1" hidden="1" customWidth="1"/>
    <col min="4367" max="4367" width="12.42578125" style="1" bestFit="1" customWidth="1"/>
    <col min="4368" max="4368" width="9.42578125" style="1" bestFit="1" customWidth="1"/>
    <col min="4369" max="4369" width="9.28515625" style="1" bestFit="1" customWidth="1"/>
    <col min="4370" max="4608" width="9.140625" style="1"/>
    <col min="4609" max="4609" width="0" style="1" hidden="1" customWidth="1"/>
    <col min="4610" max="4610" width="7.5703125" style="1" customWidth="1"/>
    <col min="4611" max="4611" width="60.28515625" style="1" customWidth="1"/>
    <col min="4612" max="4612" width="20" style="1" bestFit="1" customWidth="1"/>
    <col min="4613" max="4613" width="0" style="1" hidden="1" customWidth="1"/>
    <col min="4614" max="4614" width="16.42578125" style="1" customWidth="1"/>
    <col min="4615" max="4615" width="11" style="1" customWidth="1"/>
    <col min="4616" max="4616" width="16.85546875" style="1" customWidth="1"/>
    <col min="4617" max="4617" width="14.7109375" style="1" customWidth="1"/>
    <col min="4618" max="4622" width="0" style="1" hidden="1" customWidth="1"/>
    <col min="4623" max="4623" width="12.42578125" style="1" bestFit="1" customWidth="1"/>
    <col min="4624" max="4624" width="9.42578125" style="1" bestFit="1" customWidth="1"/>
    <col min="4625" max="4625" width="9.28515625" style="1" bestFit="1" customWidth="1"/>
    <col min="4626" max="4864" width="9.140625" style="1"/>
    <col min="4865" max="4865" width="0" style="1" hidden="1" customWidth="1"/>
    <col min="4866" max="4866" width="7.5703125" style="1" customWidth="1"/>
    <col min="4867" max="4867" width="60.28515625" style="1" customWidth="1"/>
    <col min="4868" max="4868" width="20" style="1" bestFit="1" customWidth="1"/>
    <col min="4869" max="4869" width="0" style="1" hidden="1" customWidth="1"/>
    <col min="4870" max="4870" width="16.42578125" style="1" customWidth="1"/>
    <col min="4871" max="4871" width="11" style="1" customWidth="1"/>
    <col min="4872" max="4872" width="16.85546875" style="1" customWidth="1"/>
    <col min="4873" max="4873" width="14.7109375" style="1" customWidth="1"/>
    <col min="4874" max="4878" width="0" style="1" hidden="1" customWidth="1"/>
    <col min="4879" max="4879" width="12.42578125" style="1" bestFit="1" customWidth="1"/>
    <col min="4880" max="4880" width="9.42578125" style="1" bestFit="1" customWidth="1"/>
    <col min="4881" max="4881" width="9.28515625" style="1" bestFit="1" customWidth="1"/>
    <col min="4882" max="5120" width="9.140625" style="1"/>
    <col min="5121" max="5121" width="0" style="1" hidden="1" customWidth="1"/>
    <col min="5122" max="5122" width="7.5703125" style="1" customWidth="1"/>
    <col min="5123" max="5123" width="60.28515625" style="1" customWidth="1"/>
    <col min="5124" max="5124" width="20" style="1" bestFit="1" customWidth="1"/>
    <col min="5125" max="5125" width="0" style="1" hidden="1" customWidth="1"/>
    <col min="5126" max="5126" width="16.42578125" style="1" customWidth="1"/>
    <col min="5127" max="5127" width="11" style="1" customWidth="1"/>
    <col min="5128" max="5128" width="16.85546875" style="1" customWidth="1"/>
    <col min="5129" max="5129" width="14.7109375" style="1" customWidth="1"/>
    <col min="5130" max="5134" width="0" style="1" hidden="1" customWidth="1"/>
    <col min="5135" max="5135" width="12.42578125" style="1" bestFit="1" customWidth="1"/>
    <col min="5136" max="5136" width="9.42578125" style="1" bestFit="1" customWidth="1"/>
    <col min="5137" max="5137" width="9.28515625" style="1" bestFit="1" customWidth="1"/>
    <col min="5138" max="5376" width="9.140625" style="1"/>
    <col min="5377" max="5377" width="0" style="1" hidden="1" customWidth="1"/>
    <col min="5378" max="5378" width="7.5703125" style="1" customWidth="1"/>
    <col min="5379" max="5379" width="60.28515625" style="1" customWidth="1"/>
    <col min="5380" max="5380" width="20" style="1" bestFit="1" customWidth="1"/>
    <col min="5381" max="5381" width="0" style="1" hidden="1" customWidth="1"/>
    <col min="5382" max="5382" width="16.42578125" style="1" customWidth="1"/>
    <col min="5383" max="5383" width="11" style="1" customWidth="1"/>
    <col min="5384" max="5384" width="16.85546875" style="1" customWidth="1"/>
    <col min="5385" max="5385" width="14.7109375" style="1" customWidth="1"/>
    <col min="5386" max="5390" width="0" style="1" hidden="1" customWidth="1"/>
    <col min="5391" max="5391" width="12.42578125" style="1" bestFit="1" customWidth="1"/>
    <col min="5392" max="5392" width="9.42578125" style="1" bestFit="1" customWidth="1"/>
    <col min="5393" max="5393" width="9.28515625" style="1" bestFit="1" customWidth="1"/>
    <col min="5394" max="5632" width="9.140625" style="1"/>
    <col min="5633" max="5633" width="0" style="1" hidden="1" customWidth="1"/>
    <col min="5634" max="5634" width="7.5703125" style="1" customWidth="1"/>
    <col min="5635" max="5635" width="60.28515625" style="1" customWidth="1"/>
    <col min="5636" max="5636" width="20" style="1" bestFit="1" customWidth="1"/>
    <col min="5637" max="5637" width="0" style="1" hidden="1" customWidth="1"/>
    <col min="5638" max="5638" width="16.42578125" style="1" customWidth="1"/>
    <col min="5639" max="5639" width="11" style="1" customWidth="1"/>
    <col min="5640" max="5640" width="16.85546875" style="1" customWidth="1"/>
    <col min="5641" max="5641" width="14.7109375" style="1" customWidth="1"/>
    <col min="5642" max="5646" width="0" style="1" hidden="1" customWidth="1"/>
    <col min="5647" max="5647" width="12.42578125" style="1" bestFit="1" customWidth="1"/>
    <col min="5648" max="5648" width="9.42578125" style="1" bestFit="1" customWidth="1"/>
    <col min="5649" max="5649" width="9.28515625" style="1" bestFit="1" customWidth="1"/>
    <col min="5650" max="5888" width="9.140625" style="1"/>
    <col min="5889" max="5889" width="0" style="1" hidden="1" customWidth="1"/>
    <col min="5890" max="5890" width="7.5703125" style="1" customWidth="1"/>
    <col min="5891" max="5891" width="60.28515625" style="1" customWidth="1"/>
    <col min="5892" max="5892" width="20" style="1" bestFit="1" customWidth="1"/>
    <col min="5893" max="5893" width="0" style="1" hidden="1" customWidth="1"/>
    <col min="5894" max="5894" width="16.42578125" style="1" customWidth="1"/>
    <col min="5895" max="5895" width="11" style="1" customWidth="1"/>
    <col min="5896" max="5896" width="16.85546875" style="1" customWidth="1"/>
    <col min="5897" max="5897" width="14.7109375" style="1" customWidth="1"/>
    <col min="5898" max="5902" width="0" style="1" hidden="1" customWidth="1"/>
    <col min="5903" max="5903" width="12.42578125" style="1" bestFit="1" customWidth="1"/>
    <col min="5904" max="5904" width="9.42578125" style="1" bestFit="1" customWidth="1"/>
    <col min="5905" max="5905" width="9.28515625" style="1" bestFit="1" customWidth="1"/>
    <col min="5906" max="6144" width="9.140625" style="1"/>
    <col min="6145" max="6145" width="0" style="1" hidden="1" customWidth="1"/>
    <col min="6146" max="6146" width="7.5703125" style="1" customWidth="1"/>
    <col min="6147" max="6147" width="60.28515625" style="1" customWidth="1"/>
    <col min="6148" max="6148" width="20" style="1" bestFit="1" customWidth="1"/>
    <col min="6149" max="6149" width="0" style="1" hidden="1" customWidth="1"/>
    <col min="6150" max="6150" width="16.42578125" style="1" customWidth="1"/>
    <col min="6151" max="6151" width="11" style="1" customWidth="1"/>
    <col min="6152" max="6152" width="16.85546875" style="1" customWidth="1"/>
    <col min="6153" max="6153" width="14.7109375" style="1" customWidth="1"/>
    <col min="6154" max="6158" width="0" style="1" hidden="1" customWidth="1"/>
    <col min="6159" max="6159" width="12.42578125" style="1" bestFit="1" customWidth="1"/>
    <col min="6160" max="6160" width="9.42578125" style="1" bestFit="1" customWidth="1"/>
    <col min="6161" max="6161" width="9.28515625" style="1" bestFit="1" customWidth="1"/>
    <col min="6162" max="6400" width="9.140625" style="1"/>
    <col min="6401" max="6401" width="0" style="1" hidden="1" customWidth="1"/>
    <col min="6402" max="6402" width="7.5703125" style="1" customWidth="1"/>
    <col min="6403" max="6403" width="60.28515625" style="1" customWidth="1"/>
    <col min="6404" max="6404" width="20" style="1" bestFit="1" customWidth="1"/>
    <col min="6405" max="6405" width="0" style="1" hidden="1" customWidth="1"/>
    <col min="6406" max="6406" width="16.42578125" style="1" customWidth="1"/>
    <col min="6407" max="6407" width="11" style="1" customWidth="1"/>
    <col min="6408" max="6408" width="16.85546875" style="1" customWidth="1"/>
    <col min="6409" max="6409" width="14.7109375" style="1" customWidth="1"/>
    <col min="6410" max="6414" width="0" style="1" hidden="1" customWidth="1"/>
    <col min="6415" max="6415" width="12.42578125" style="1" bestFit="1" customWidth="1"/>
    <col min="6416" max="6416" width="9.42578125" style="1" bestFit="1" customWidth="1"/>
    <col min="6417" max="6417" width="9.28515625" style="1" bestFit="1" customWidth="1"/>
    <col min="6418" max="6656" width="9.140625" style="1"/>
    <col min="6657" max="6657" width="0" style="1" hidden="1" customWidth="1"/>
    <col min="6658" max="6658" width="7.5703125" style="1" customWidth="1"/>
    <col min="6659" max="6659" width="60.28515625" style="1" customWidth="1"/>
    <col min="6660" max="6660" width="20" style="1" bestFit="1" customWidth="1"/>
    <col min="6661" max="6661" width="0" style="1" hidden="1" customWidth="1"/>
    <col min="6662" max="6662" width="16.42578125" style="1" customWidth="1"/>
    <col min="6663" max="6663" width="11" style="1" customWidth="1"/>
    <col min="6664" max="6664" width="16.85546875" style="1" customWidth="1"/>
    <col min="6665" max="6665" width="14.7109375" style="1" customWidth="1"/>
    <col min="6666" max="6670" width="0" style="1" hidden="1" customWidth="1"/>
    <col min="6671" max="6671" width="12.42578125" style="1" bestFit="1" customWidth="1"/>
    <col min="6672" max="6672" width="9.42578125" style="1" bestFit="1" customWidth="1"/>
    <col min="6673" max="6673" width="9.28515625" style="1" bestFit="1" customWidth="1"/>
    <col min="6674" max="6912" width="9.140625" style="1"/>
    <col min="6913" max="6913" width="0" style="1" hidden="1" customWidth="1"/>
    <col min="6914" max="6914" width="7.5703125" style="1" customWidth="1"/>
    <col min="6915" max="6915" width="60.28515625" style="1" customWidth="1"/>
    <col min="6916" max="6916" width="20" style="1" bestFit="1" customWidth="1"/>
    <col min="6917" max="6917" width="0" style="1" hidden="1" customWidth="1"/>
    <col min="6918" max="6918" width="16.42578125" style="1" customWidth="1"/>
    <col min="6919" max="6919" width="11" style="1" customWidth="1"/>
    <col min="6920" max="6920" width="16.85546875" style="1" customWidth="1"/>
    <col min="6921" max="6921" width="14.7109375" style="1" customWidth="1"/>
    <col min="6922" max="6926" width="0" style="1" hidden="1" customWidth="1"/>
    <col min="6927" max="6927" width="12.42578125" style="1" bestFit="1" customWidth="1"/>
    <col min="6928" max="6928" width="9.42578125" style="1" bestFit="1" customWidth="1"/>
    <col min="6929" max="6929" width="9.28515625" style="1" bestFit="1" customWidth="1"/>
    <col min="6930" max="7168" width="9.140625" style="1"/>
    <col min="7169" max="7169" width="0" style="1" hidden="1" customWidth="1"/>
    <col min="7170" max="7170" width="7.5703125" style="1" customWidth="1"/>
    <col min="7171" max="7171" width="60.28515625" style="1" customWidth="1"/>
    <col min="7172" max="7172" width="20" style="1" bestFit="1" customWidth="1"/>
    <col min="7173" max="7173" width="0" style="1" hidden="1" customWidth="1"/>
    <col min="7174" max="7174" width="16.42578125" style="1" customWidth="1"/>
    <col min="7175" max="7175" width="11" style="1" customWidth="1"/>
    <col min="7176" max="7176" width="16.85546875" style="1" customWidth="1"/>
    <col min="7177" max="7177" width="14.7109375" style="1" customWidth="1"/>
    <col min="7178" max="7182" width="0" style="1" hidden="1" customWidth="1"/>
    <col min="7183" max="7183" width="12.42578125" style="1" bestFit="1" customWidth="1"/>
    <col min="7184" max="7184" width="9.42578125" style="1" bestFit="1" customWidth="1"/>
    <col min="7185" max="7185" width="9.28515625" style="1" bestFit="1" customWidth="1"/>
    <col min="7186" max="7424" width="9.140625" style="1"/>
    <col min="7425" max="7425" width="0" style="1" hidden="1" customWidth="1"/>
    <col min="7426" max="7426" width="7.5703125" style="1" customWidth="1"/>
    <col min="7427" max="7427" width="60.28515625" style="1" customWidth="1"/>
    <col min="7428" max="7428" width="20" style="1" bestFit="1" customWidth="1"/>
    <col min="7429" max="7429" width="0" style="1" hidden="1" customWidth="1"/>
    <col min="7430" max="7430" width="16.42578125" style="1" customWidth="1"/>
    <col min="7431" max="7431" width="11" style="1" customWidth="1"/>
    <col min="7432" max="7432" width="16.85546875" style="1" customWidth="1"/>
    <col min="7433" max="7433" width="14.7109375" style="1" customWidth="1"/>
    <col min="7434" max="7438" width="0" style="1" hidden="1" customWidth="1"/>
    <col min="7439" max="7439" width="12.42578125" style="1" bestFit="1" customWidth="1"/>
    <col min="7440" max="7440" width="9.42578125" style="1" bestFit="1" customWidth="1"/>
    <col min="7441" max="7441" width="9.28515625" style="1" bestFit="1" customWidth="1"/>
    <col min="7442" max="7680" width="9.140625" style="1"/>
    <col min="7681" max="7681" width="0" style="1" hidden="1" customWidth="1"/>
    <col min="7682" max="7682" width="7.5703125" style="1" customWidth="1"/>
    <col min="7683" max="7683" width="60.28515625" style="1" customWidth="1"/>
    <col min="7684" max="7684" width="20" style="1" bestFit="1" customWidth="1"/>
    <col min="7685" max="7685" width="0" style="1" hidden="1" customWidth="1"/>
    <col min="7686" max="7686" width="16.42578125" style="1" customWidth="1"/>
    <col min="7687" max="7687" width="11" style="1" customWidth="1"/>
    <col min="7688" max="7688" width="16.85546875" style="1" customWidth="1"/>
    <col min="7689" max="7689" width="14.7109375" style="1" customWidth="1"/>
    <col min="7690" max="7694" width="0" style="1" hidden="1" customWidth="1"/>
    <col min="7695" max="7695" width="12.42578125" style="1" bestFit="1" customWidth="1"/>
    <col min="7696" max="7696" width="9.42578125" style="1" bestFit="1" customWidth="1"/>
    <col min="7697" max="7697" width="9.28515625" style="1" bestFit="1" customWidth="1"/>
    <col min="7698" max="7936" width="9.140625" style="1"/>
    <col min="7937" max="7937" width="0" style="1" hidden="1" customWidth="1"/>
    <col min="7938" max="7938" width="7.5703125" style="1" customWidth="1"/>
    <col min="7939" max="7939" width="60.28515625" style="1" customWidth="1"/>
    <col min="7940" max="7940" width="20" style="1" bestFit="1" customWidth="1"/>
    <col min="7941" max="7941" width="0" style="1" hidden="1" customWidth="1"/>
    <col min="7942" max="7942" width="16.42578125" style="1" customWidth="1"/>
    <col min="7943" max="7943" width="11" style="1" customWidth="1"/>
    <col min="7944" max="7944" width="16.85546875" style="1" customWidth="1"/>
    <col min="7945" max="7945" width="14.7109375" style="1" customWidth="1"/>
    <col min="7946" max="7950" width="0" style="1" hidden="1" customWidth="1"/>
    <col min="7951" max="7951" width="12.42578125" style="1" bestFit="1" customWidth="1"/>
    <col min="7952" max="7952" width="9.42578125" style="1" bestFit="1" customWidth="1"/>
    <col min="7953" max="7953" width="9.28515625" style="1" bestFit="1" customWidth="1"/>
    <col min="7954" max="8192" width="9.140625" style="1"/>
    <col min="8193" max="8193" width="0" style="1" hidden="1" customWidth="1"/>
    <col min="8194" max="8194" width="7.5703125" style="1" customWidth="1"/>
    <col min="8195" max="8195" width="60.28515625" style="1" customWidth="1"/>
    <col min="8196" max="8196" width="20" style="1" bestFit="1" customWidth="1"/>
    <col min="8197" max="8197" width="0" style="1" hidden="1" customWidth="1"/>
    <col min="8198" max="8198" width="16.42578125" style="1" customWidth="1"/>
    <col min="8199" max="8199" width="11" style="1" customWidth="1"/>
    <col min="8200" max="8200" width="16.85546875" style="1" customWidth="1"/>
    <col min="8201" max="8201" width="14.7109375" style="1" customWidth="1"/>
    <col min="8202" max="8206" width="0" style="1" hidden="1" customWidth="1"/>
    <col min="8207" max="8207" width="12.42578125" style="1" bestFit="1" customWidth="1"/>
    <col min="8208" max="8208" width="9.42578125" style="1" bestFit="1" customWidth="1"/>
    <col min="8209" max="8209" width="9.28515625" style="1" bestFit="1" customWidth="1"/>
    <col min="8210" max="8448" width="9.140625" style="1"/>
    <col min="8449" max="8449" width="0" style="1" hidden="1" customWidth="1"/>
    <col min="8450" max="8450" width="7.5703125" style="1" customWidth="1"/>
    <col min="8451" max="8451" width="60.28515625" style="1" customWidth="1"/>
    <col min="8452" max="8452" width="20" style="1" bestFit="1" customWidth="1"/>
    <col min="8453" max="8453" width="0" style="1" hidden="1" customWidth="1"/>
    <col min="8454" max="8454" width="16.42578125" style="1" customWidth="1"/>
    <col min="8455" max="8455" width="11" style="1" customWidth="1"/>
    <col min="8456" max="8456" width="16.85546875" style="1" customWidth="1"/>
    <col min="8457" max="8457" width="14.7109375" style="1" customWidth="1"/>
    <col min="8458" max="8462" width="0" style="1" hidden="1" customWidth="1"/>
    <col min="8463" max="8463" width="12.42578125" style="1" bestFit="1" customWidth="1"/>
    <col min="8464" max="8464" width="9.42578125" style="1" bestFit="1" customWidth="1"/>
    <col min="8465" max="8465" width="9.28515625" style="1" bestFit="1" customWidth="1"/>
    <col min="8466" max="8704" width="9.140625" style="1"/>
    <col min="8705" max="8705" width="0" style="1" hidden="1" customWidth="1"/>
    <col min="8706" max="8706" width="7.5703125" style="1" customWidth="1"/>
    <col min="8707" max="8707" width="60.28515625" style="1" customWidth="1"/>
    <col min="8708" max="8708" width="20" style="1" bestFit="1" customWidth="1"/>
    <col min="8709" max="8709" width="0" style="1" hidden="1" customWidth="1"/>
    <col min="8710" max="8710" width="16.42578125" style="1" customWidth="1"/>
    <col min="8711" max="8711" width="11" style="1" customWidth="1"/>
    <col min="8712" max="8712" width="16.85546875" style="1" customWidth="1"/>
    <col min="8713" max="8713" width="14.7109375" style="1" customWidth="1"/>
    <col min="8714" max="8718" width="0" style="1" hidden="1" customWidth="1"/>
    <col min="8719" max="8719" width="12.42578125" style="1" bestFit="1" customWidth="1"/>
    <col min="8720" max="8720" width="9.42578125" style="1" bestFit="1" customWidth="1"/>
    <col min="8721" max="8721" width="9.28515625" style="1" bestFit="1" customWidth="1"/>
    <col min="8722" max="8960" width="9.140625" style="1"/>
    <col min="8961" max="8961" width="0" style="1" hidden="1" customWidth="1"/>
    <col min="8962" max="8962" width="7.5703125" style="1" customWidth="1"/>
    <col min="8963" max="8963" width="60.28515625" style="1" customWidth="1"/>
    <col min="8964" max="8964" width="20" style="1" bestFit="1" customWidth="1"/>
    <col min="8965" max="8965" width="0" style="1" hidden="1" customWidth="1"/>
    <col min="8966" max="8966" width="16.42578125" style="1" customWidth="1"/>
    <col min="8967" max="8967" width="11" style="1" customWidth="1"/>
    <col min="8968" max="8968" width="16.85546875" style="1" customWidth="1"/>
    <col min="8969" max="8969" width="14.7109375" style="1" customWidth="1"/>
    <col min="8970" max="8974" width="0" style="1" hidden="1" customWidth="1"/>
    <col min="8975" max="8975" width="12.42578125" style="1" bestFit="1" customWidth="1"/>
    <col min="8976" max="8976" width="9.42578125" style="1" bestFit="1" customWidth="1"/>
    <col min="8977" max="8977" width="9.28515625" style="1" bestFit="1" customWidth="1"/>
    <col min="8978" max="9216" width="9.140625" style="1"/>
    <col min="9217" max="9217" width="0" style="1" hidden="1" customWidth="1"/>
    <col min="9218" max="9218" width="7.5703125" style="1" customWidth="1"/>
    <col min="9219" max="9219" width="60.28515625" style="1" customWidth="1"/>
    <col min="9220" max="9220" width="20" style="1" bestFit="1" customWidth="1"/>
    <col min="9221" max="9221" width="0" style="1" hidden="1" customWidth="1"/>
    <col min="9222" max="9222" width="16.42578125" style="1" customWidth="1"/>
    <col min="9223" max="9223" width="11" style="1" customWidth="1"/>
    <col min="9224" max="9224" width="16.85546875" style="1" customWidth="1"/>
    <col min="9225" max="9225" width="14.7109375" style="1" customWidth="1"/>
    <col min="9226" max="9230" width="0" style="1" hidden="1" customWidth="1"/>
    <col min="9231" max="9231" width="12.42578125" style="1" bestFit="1" customWidth="1"/>
    <col min="9232" max="9232" width="9.42578125" style="1" bestFit="1" customWidth="1"/>
    <col min="9233" max="9233" width="9.28515625" style="1" bestFit="1" customWidth="1"/>
    <col min="9234" max="9472" width="9.140625" style="1"/>
    <col min="9473" max="9473" width="0" style="1" hidden="1" customWidth="1"/>
    <col min="9474" max="9474" width="7.5703125" style="1" customWidth="1"/>
    <col min="9475" max="9475" width="60.28515625" style="1" customWidth="1"/>
    <col min="9476" max="9476" width="20" style="1" bestFit="1" customWidth="1"/>
    <col min="9477" max="9477" width="0" style="1" hidden="1" customWidth="1"/>
    <col min="9478" max="9478" width="16.42578125" style="1" customWidth="1"/>
    <col min="9479" max="9479" width="11" style="1" customWidth="1"/>
    <col min="9480" max="9480" width="16.85546875" style="1" customWidth="1"/>
    <col min="9481" max="9481" width="14.7109375" style="1" customWidth="1"/>
    <col min="9482" max="9486" width="0" style="1" hidden="1" customWidth="1"/>
    <col min="9487" max="9487" width="12.42578125" style="1" bestFit="1" customWidth="1"/>
    <col min="9488" max="9488" width="9.42578125" style="1" bestFit="1" customWidth="1"/>
    <col min="9489" max="9489" width="9.28515625" style="1" bestFit="1" customWidth="1"/>
    <col min="9490" max="9728" width="9.140625" style="1"/>
    <col min="9729" max="9729" width="0" style="1" hidden="1" customWidth="1"/>
    <col min="9730" max="9730" width="7.5703125" style="1" customWidth="1"/>
    <col min="9731" max="9731" width="60.28515625" style="1" customWidth="1"/>
    <col min="9732" max="9732" width="20" style="1" bestFit="1" customWidth="1"/>
    <col min="9733" max="9733" width="0" style="1" hidden="1" customWidth="1"/>
    <col min="9734" max="9734" width="16.42578125" style="1" customWidth="1"/>
    <col min="9735" max="9735" width="11" style="1" customWidth="1"/>
    <col min="9736" max="9736" width="16.85546875" style="1" customWidth="1"/>
    <col min="9737" max="9737" width="14.7109375" style="1" customWidth="1"/>
    <col min="9738" max="9742" width="0" style="1" hidden="1" customWidth="1"/>
    <col min="9743" max="9743" width="12.42578125" style="1" bestFit="1" customWidth="1"/>
    <col min="9744" max="9744" width="9.42578125" style="1" bestFit="1" customWidth="1"/>
    <col min="9745" max="9745" width="9.28515625" style="1" bestFit="1" customWidth="1"/>
    <col min="9746" max="9984" width="9.140625" style="1"/>
    <col min="9985" max="9985" width="0" style="1" hidden="1" customWidth="1"/>
    <col min="9986" max="9986" width="7.5703125" style="1" customWidth="1"/>
    <col min="9987" max="9987" width="60.28515625" style="1" customWidth="1"/>
    <col min="9988" max="9988" width="20" style="1" bestFit="1" customWidth="1"/>
    <col min="9989" max="9989" width="0" style="1" hidden="1" customWidth="1"/>
    <col min="9990" max="9990" width="16.42578125" style="1" customWidth="1"/>
    <col min="9991" max="9991" width="11" style="1" customWidth="1"/>
    <col min="9992" max="9992" width="16.85546875" style="1" customWidth="1"/>
    <col min="9993" max="9993" width="14.7109375" style="1" customWidth="1"/>
    <col min="9994" max="9998" width="0" style="1" hidden="1" customWidth="1"/>
    <col min="9999" max="9999" width="12.42578125" style="1" bestFit="1" customWidth="1"/>
    <col min="10000" max="10000" width="9.42578125" style="1" bestFit="1" customWidth="1"/>
    <col min="10001" max="10001" width="9.28515625" style="1" bestFit="1" customWidth="1"/>
    <col min="10002" max="10240" width="9.140625" style="1"/>
    <col min="10241" max="10241" width="0" style="1" hidden="1" customWidth="1"/>
    <col min="10242" max="10242" width="7.5703125" style="1" customWidth="1"/>
    <col min="10243" max="10243" width="60.28515625" style="1" customWidth="1"/>
    <col min="10244" max="10244" width="20" style="1" bestFit="1" customWidth="1"/>
    <col min="10245" max="10245" width="0" style="1" hidden="1" customWidth="1"/>
    <col min="10246" max="10246" width="16.42578125" style="1" customWidth="1"/>
    <col min="10247" max="10247" width="11" style="1" customWidth="1"/>
    <col min="10248" max="10248" width="16.85546875" style="1" customWidth="1"/>
    <col min="10249" max="10249" width="14.7109375" style="1" customWidth="1"/>
    <col min="10250" max="10254" width="0" style="1" hidden="1" customWidth="1"/>
    <col min="10255" max="10255" width="12.42578125" style="1" bestFit="1" customWidth="1"/>
    <col min="10256" max="10256" width="9.42578125" style="1" bestFit="1" customWidth="1"/>
    <col min="10257" max="10257" width="9.28515625" style="1" bestFit="1" customWidth="1"/>
    <col min="10258" max="10496" width="9.140625" style="1"/>
    <col min="10497" max="10497" width="0" style="1" hidden="1" customWidth="1"/>
    <col min="10498" max="10498" width="7.5703125" style="1" customWidth="1"/>
    <col min="10499" max="10499" width="60.28515625" style="1" customWidth="1"/>
    <col min="10500" max="10500" width="20" style="1" bestFit="1" customWidth="1"/>
    <col min="10501" max="10501" width="0" style="1" hidden="1" customWidth="1"/>
    <col min="10502" max="10502" width="16.42578125" style="1" customWidth="1"/>
    <col min="10503" max="10503" width="11" style="1" customWidth="1"/>
    <col min="10504" max="10504" width="16.85546875" style="1" customWidth="1"/>
    <col min="10505" max="10505" width="14.7109375" style="1" customWidth="1"/>
    <col min="10506" max="10510" width="0" style="1" hidden="1" customWidth="1"/>
    <col min="10511" max="10511" width="12.42578125" style="1" bestFit="1" customWidth="1"/>
    <col min="10512" max="10512" width="9.42578125" style="1" bestFit="1" customWidth="1"/>
    <col min="10513" max="10513" width="9.28515625" style="1" bestFit="1" customWidth="1"/>
    <col min="10514" max="10752" width="9.140625" style="1"/>
    <col min="10753" max="10753" width="0" style="1" hidden="1" customWidth="1"/>
    <col min="10754" max="10754" width="7.5703125" style="1" customWidth="1"/>
    <col min="10755" max="10755" width="60.28515625" style="1" customWidth="1"/>
    <col min="10756" max="10756" width="20" style="1" bestFit="1" customWidth="1"/>
    <col min="10757" max="10757" width="0" style="1" hidden="1" customWidth="1"/>
    <col min="10758" max="10758" width="16.42578125" style="1" customWidth="1"/>
    <col min="10759" max="10759" width="11" style="1" customWidth="1"/>
    <col min="10760" max="10760" width="16.85546875" style="1" customWidth="1"/>
    <col min="10761" max="10761" width="14.7109375" style="1" customWidth="1"/>
    <col min="10762" max="10766" width="0" style="1" hidden="1" customWidth="1"/>
    <col min="10767" max="10767" width="12.42578125" style="1" bestFit="1" customWidth="1"/>
    <col min="10768" max="10768" width="9.42578125" style="1" bestFit="1" customWidth="1"/>
    <col min="10769" max="10769" width="9.28515625" style="1" bestFit="1" customWidth="1"/>
    <col min="10770" max="11008" width="9.140625" style="1"/>
    <col min="11009" max="11009" width="0" style="1" hidden="1" customWidth="1"/>
    <col min="11010" max="11010" width="7.5703125" style="1" customWidth="1"/>
    <col min="11011" max="11011" width="60.28515625" style="1" customWidth="1"/>
    <col min="11012" max="11012" width="20" style="1" bestFit="1" customWidth="1"/>
    <col min="11013" max="11013" width="0" style="1" hidden="1" customWidth="1"/>
    <col min="11014" max="11014" width="16.42578125" style="1" customWidth="1"/>
    <col min="11015" max="11015" width="11" style="1" customWidth="1"/>
    <col min="11016" max="11016" width="16.85546875" style="1" customWidth="1"/>
    <col min="11017" max="11017" width="14.7109375" style="1" customWidth="1"/>
    <col min="11018" max="11022" width="0" style="1" hidden="1" customWidth="1"/>
    <col min="11023" max="11023" width="12.42578125" style="1" bestFit="1" customWidth="1"/>
    <col min="11024" max="11024" width="9.42578125" style="1" bestFit="1" customWidth="1"/>
    <col min="11025" max="11025" width="9.28515625" style="1" bestFit="1" customWidth="1"/>
    <col min="11026" max="11264" width="9.140625" style="1"/>
    <col min="11265" max="11265" width="0" style="1" hidden="1" customWidth="1"/>
    <col min="11266" max="11266" width="7.5703125" style="1" customWidth="1"/>
    <col min="11267" max="11267" width="60.28515625" style="1" customWidth="1"/>
    <col min="11268" max="11268" width="20" style="1" bestFit="1" customWidth="1"/>
    <col min="11269" max="11269" width="0" style="1" hidden="1" customWidth="1"/>
    <col min="11270" max="11270" width="16.42578125" style="1" customWidth="1"/>
    <col min="11271" max="11271" width="11" style="1" customWidth="1"/>
    <col min="11272" max="11272" width="16.85546875" style="1" customWidth="1"/>
    <col min="11273" max="11273" width="14.7109375" style="1" customWidth="1"/>
    <col min="11274" max="11278" width="0" style="1" hidden="1" customWidth="1"/>
    <col min="11279" max="11279" width="12.42578125" style="1" bestFit="1" customWidth="1"/>
    <col min="11280" max="11280" width="9.42578125" style="1" bestFit="1" customWidth="1"/>
    <col min="11281" max="11281" width="9.28515625" style="1" bestFit="1" customWidth="1"/>
    <col min="11282" max="11520" width="9.140625" style="1"/>
    <col min="11521" max="11521" width="0" style="1" hidden="1" customWidth="1"/>
    <col min="11522" max="11522" width="7.5703125" style="1" customWidth="1"/>
    <col min="11523" max="11523" width="60.28515625" style="1" customWidth="1"/>
    <col min="11524" max="11524" width="20" style="1" bestFit="1" customWidth="1"/>
    <col min="11525" max="11525" width="0" style="1" hidden="1" customWidth="1"/>
    <col min="11526" max="11526" width="16.42578125" style="1" customWidth="1"/>
    <col min="11527" max="11527" width="11" style="1" customWidth="1"/>
    <col min="11528" max="11528" width="16.85546875" style="1" customWidth="1"/>
    <col min="11529" max="11529" width="14.7109375" style="1" customWidth="1"/>
    <col min="11530" max="11534" width="0" style="1" hidden="1" customWidth="1"/>
    <col min="11535" max="11535" width="12.42578125" style="1" bestFit="1" customWidth="1"/>
    <col min="11536" max="11536" width="9.42578125" style="1" bestFit="1" customWidth="1"/>
    <col min="11537" max="11537" width="9.28515625" style="1" bestFit="1" customWidth="1"/>
    <col min="11538" max="11776" width="9.140625" style="1"/>
    <col min="11777" max="11777" width="0" style="1" hidden="1" customWidth="1"/>
    <col min="11778" max="11778" width="7.5703125" style="1" customWidth="1"/>
    <col min="11779" max="11779" width="60.28515625" style="1" customWidth="1"/>
    <col min="11780" max="11780" width="20" style="1" bestFit="1" customWidth="1"/>
    <col min="11781" max="11781" width="0" style="1" hidden="1" customWidth="1"/>
    <col min="11782" max="11782" width="16.42578125" style="1" customWidth="1"/>
    <col min="11783" max="11783" width="11" style="1" customWidth="1"/>
    <col min="11784" max="11784" width="16.85546875" style="1" customWidth="1"/>
    <col min="11785" max="11785" width="14.7109375" style="1" customWidth="1"/>
    <col min="11786" max="11790" width="0" style="1" hidden="1" customWidth="1"/>
    <col min="11791" max="11791" width="12.42578125" style="1" bestFit="1" customWidth="1"/>
    <col min="11792" max="11792" width="9.42578125" style="1" bestFit="1" customWidth="1"/>
    <col min="11793" max="11793" width="9.28515625" style="1" bestFit="1" customWidth="1"/>
    <col min="11794" max="12032" width="9.140625" style="1"/>
    <col min="12033" max="12033" width="0" style="1" hidden="1" customWidth="1"/>
    <col min="12034" max="12034" width="7.5703125" style="1" customWidth="1"/>
    <col min="12035" max="12035" width="60.28515625" style="1" customWidth="1"/>
    <col min="12036" max="12036" width="20" style="1" bestFit="1" customWidth="1"/>
    <col min="12037" max="12037" width="0" style="1" hidden="1" customWidth="1"/>
    <col min="12038" max="12038" width="16.42578125" style="1" customWidth="1"/>
    <col min="12039" max="12039" width="11" style="1" customWidth="1"/>
    <col min="12040" max="12040" width="16.85546875" style="1" customWidth="1"/>
    <col min="12041" max="12041" width="14.7109375" style="1" customWidth="1"/>
    <col min="12042" max="12046" width="0" style="1" hidden="1" customWidth="1"/>
    <col min="12047" max="12047" width="12.42578125" style="1" bestFit="1" customWidth="1"/>
    <col min="12048" max="12048" width="9.42578125" style="1" bestFit="1" customWidth="1"/>
    <col min="12049" max="12049" width="9.28515625" style="1" bestFit="1" customWidth="1"/>
    <col min="12050" max="12288" width="9.140625" style="1"/>
    <col min="12289" max="12289" width="0" style="1" hidden="1" customWidth="1"/>
    <col min="12290" max="12290" width="7.5703125" style="1" customWidth="1"/>
    <col min="12291" max="12291" width="60.28515625" style="1" customWidth="1"/>
    <col min="12292" max="12292" width="20" style="1" bestFit="1" customWidth="1"/>
    <col min="12293" max="12293" width="0" style="1" hidden="1" customWidth="1"/>
    <col min="12294" max="12294" width="16.42578125" style="1" customWidth="1"/>
    <col min="12295" max="12295" width="11" style="1" customWidth="1"/>
    <col min="12296" max="12296" width="16.85546875" style="1" customWidth="1"/>
    <col min="12297" max="12297" width="14.7109375" style="1" customWidth="1"/>
    <col min="12298" max="12302" width="0" style="1" hidden="1" customWidth="1"/>
    <col min="12303" max="12303" width="12.42578125" style="1" bestFit="1" customWidth="1"/>
    <col min="12304" max="12304" width="9.42578125" style="1" bestFit="1" customWidth="1"/>
    <col min="12305" max="12305" width="9.28515625" style="1" bestFit="1" customWidth="1"/>
    <col min="12306" max="12544" width="9.140625" style="1"/>
    <col min="12545" max="12545" width="0" style="1" hidden="1" customWidth="1"/>
    <col min="12546" max="12546" width="7.5703125" style="1" customWidth="1"/>
    <col min="12547" max="12547" width="60.28515625" style="1" customWidth="1"/>
    <col min="12548" max="12548" width="20" style="1" bestFit="1" customWidth="1"/>
    <col min="12549" max="12549" width="0" style="1" hidden="1" customWidth="1"/>
    <col min="12550" max="12550" width="16.42578125" style="1" customWidth="1"/>
    <col min="12551" max="12551" width="11" style="1" customWidth="1"/>
    <col min="12552" max="12552" width="16.85546875" style="1" customWidth="1"/>
    <col min="12553" max="12553" width="14.7109375" style="1" customWidth="1"/>
    <col min="12554" max="12558" width="0" style="1" hidden="1" customWidth="1"/>
    <col min="12559" max="12559" width="12.42578125" style="1" bestFit="1" customWidth="1"/>
    <col min="12560" max="12560" width="9.42578125" style="1" bestFit="1" customWidth="1"/>
    <col min="12561" max="12561" width="9.28515625" style="1" bestFit="1" customWidth="1"/>
    <col min="12562" max="12800" width="9.140625" style="1"/>
    <col min="12801" max="12801" width="0" style="1" hidden="1" customWidth="1"/>
    <col min="12802" max="12802" width="7.5703125" style="1" customWidth="1"/>
    <col min="12803" max="12803" width="60.28515625" style="1" customWidth="1"/>
    <col min="12804" max="12804" width="20" style="1" bestFit="1" customWidth="1"/>
    <col min="12805" max="12805" width="0" style="1" hidden="1" customWidth="1"/>
    <col min="12806" max="12806" width="16.42578125" style="1" customWidth="1"/>
    <col min="12807" max="12807" width="11" style="1" customWidth="1"/>
    <col min="12808" max="12808" width="16.85546875" style="1" customWidth="1"/>
    <col min="12809" max="12809" width="14.7109375" style="1" customWidth="1"/>
    <col min="12810" max="12814" width="0" style="1" hidden="1" customWidth="1"/>
    <col min="12815" max="12815" width="12.42578125" style="1" bestFit="1" customWidth="1"/>
    <col min="12816" max="12816" width="9.42578125" style="1" bestFit="1" customWidth="1"/>
    <col min="12817" max="12817" width="9.28515625" style="1" bestFit="1" customWidth="1"/>
    <col min="12818" max="13056" width="9.140625" style="1"/>
    <col min="13057" max="13057" width="0" style="1" hidden="1" customWidth="1"/>
    <col min="13058" max="13058" width="7.5703125" style="1" customWidth="1"/>
    <col min="13059" max="13059" width="60.28515625" style="1" customWidth="1"/>
    <col min="13060" max="13060" width="20" style="1" bestFit="1" customWidth="1"/>
    <col min="13061" max="13061" width="0" style="1" hidden="1" customWidth="1"/>
    <col min="13062" max="13062" width="16.42578125" style="1" customWidth="1"/>
    <col min="13063" max="13063" width="11" style="1" customWidth="1"/>
    <col min="13064" max="13064" width="16.85546875" style="1" customWidth="1"/>
    <col min="13065" max="13065" width="14.7109375" style="1" customWidth="1"/>
    <col min="13066" max="13070" width="0" style="1" hidden="1" customWidth="1"/>
    <col min="13071" max="13071" width="12.42578125" style="1" bestFit="1" customWidth="1"/>
    <col min="13072" max="13072" width="9.42578125" style="1" bestFit="1" customWidth="1"/>
    <col min="13073" max="13073" width="9.28515625" style="1" bestFit="1" customWidth="1"/>
    <col min="13074" max="13312" width="9.140625" style="1"/>
    <col min="13313" max="13313" width="0" style="1" hidden="1" customWidth="1"/>
    <col min="13314" max="13314" width="7.5703125" style="1" customWidth="1"/>
    <col min="13315" max="13315" width="60.28515625" style="1" customWidth="1"/>
    <col min="13316" max="13316" width="20" style="1" bestFit="1" customWidth="1"/>
    <col min="13317" max="13317" width="0" style="1" hidden="1" customWidth="1"/>
    <col min="13318" max="13318" width="16.42578125" style="1" customWidth="1"/>
    <col min="13319" max="13319" width="11" style="1" customWidth="1"/>
    <col min="13320" max="13320" width="16.85546875" style="1" customWidth="1"/>
    <col min="13321" max="13321" width="14.7109375" style="1" customWidth="1"/>
    <col min="13322" max="13326" width="0" style="1" hidden="1" customWidth="1"/>
    <col min="13327" max="13327" width="12.42578125" style="1" bestFit="1" customWidth="1"/>
    <col min="13328" max="13328" width="9.42578125" style="1" bestFit="1" customWidth="1"/>
    <col min="13329" max="13329" width="9.28515625" style="1" bestFit="1" customWidth="1"/>
    <col min="13330" max="13568" width="9.140625" style="1"/>
    <col min="13569" max="13569" width="0" style="1" hidden="1" customWidth="1"/>
    <col min="13570" max="13570" width="7.5703125" style="1" customWidth="1"/>
    <col min="13571" max="13571" width="60.28515625" style="1" customWidth="1"/>
    <col min="13572" max="13572" width="20" style="1" bestFit="1" customWidth="1"/>
    <col min="13573" max="13573" width="0" style="1" hidden="1" customWidth="1"/>
    <col min="13574" max="13574" width="16.42578125" style="1" customWidth="1"/>
    <col min="13575" max="13575" width="11" style="1" customWidth="1"/>
    <col min="13576" max="13576" width="16.85546875" style="1" customWidth="1"/>
    <col min="13577" max="13577" width="14.7109375" style="1" customWidth="1"/>
    <col min="13578" max="13582" width="0" style="1" hidden="1" customWidth="1"/>
    <col min="13583" max="13583" width="12.42578125" style="1" bestFit="1" customWidth="1"/>
    <col min="13584" max="13584" width="9.42578125" style="1" bestFit="1" customWidth="1"/>
    <col min="13585" max="13585" width="9.28515625" style="1" bestFit="1" customWidth="1"/>
    <col min="13586" max="13824" width="9.140625" style="1"/>
    <col min="13825" max="13825" width="0" style="1" hidden="1" customWidth="1"/>
    <col min="13826" max="13826" width="7.5703125" style="1" customWidth="1"/>
    <col min="13827" max="13827" width="60.28515625" style="1" customWidth="1"/>
    <col min="13828" max="13828" width="20" style="1" bestFit="1" customWidth="1"/>
    <col min="13829" max="13829" width="0" style="1" hidden="1" customWidth="1"/>
    <col min="13830" max="13830" width="16.42578125" style="1" customWidth="1"/>
    <col min="13831" max="13831" width="11" style="1" customWidth="1"/>
    <col min="13832" max="13832" width="16.85546875" style="1" customWidth="1"/>
    <col min="13833" max="13833" width="14.7109375" style="1" customWidth="1"/>
    <col min="13834" max="13838" width="0" style="1" hidden="1" customWidth="1"/>
    <col min="13839" max="13839" width="12.42578125" style="1" bestFit="1" customWidth="1"/>
    <col min="13840" max="13840" width="9.42578125" style="1" bestFit="1" customWidth="1"/>
    <col min="13841" max="13841" width="9.28515625" style="1" bestFit="1" customWidth="1"/>
    <col min="13842" max="14080" width="9.140625" style="1"/>
    <col min="14081" max="14081" width="0" style="1" hidden="1" customWidth="1"/>
    <col min="14082" max="14082" width="7.5703125" style="1" customWidth="1"/>
    <col min="14083" max="14083" width="60.28515625" style="1" customWidth="1"/>
    <col min="14084" max="14084" width="20" style="1" bestFit="1" customWidth="1"/>
    <col min="14085" max="14085" width="0" style="1" hidden="1" customWidth="1"/>
    <col min="14086" max="14086" width="16.42578125" style="1" customWidth="1"/>
    <col min="14087" max="14087" width="11" style="1" customWidth="1"/>
    <col min="14088" max="14088" width="16.85546875" style="1" customWidth="1"/>
    <col min="14089" max="14089" width="14.7109375" style="1" customWidth="1"/>
    <col min="14090" max="14094" width="0" style="1" hidden="1" customWidth="1"/>
    <col min="14095" max="14095" width="12.42578125" style="1" bestFit="1" customWidth="1"/>
    <col min="14096" max="14096" width="9.42578125" style="1" bestFit="1" customWidth="1"/>
    <col min="14097" max="14097" width="9.28515625" style="1" bestFit="1" customWidth="1"/>
    <col min="14098" max="14336" width="9.140625" style="1"/>
    <col min="14337" max="14337" width="0" style="1" hidden="1" customWidth="1"/>
    <col min="14338" max="14338" width="7.5703125" style="1" customWidth="1"/>
    <col min="14339" max="14339" width="60.28515625" style="1" customWidth="1"/>
    <col min="14340" max="14340" width="20" style="1" bestFit="1" customWidth="1"/>
    <col min="14341" max="14341" width="0" style="1" hidden="1" customWidth="1"/>
    <col min="14342" max="14342" width="16.42578125" style="1" customWidth="1"/>
    <col min="14343" max="14343" width="11" style="1" customWidth="1"/>
    <col min="14344" max="14344" width="16.85546875" style="1" customWidth="1"/>
    <col min="14345" max="14345" width="14.7109375" style="1" customWidth="1"/>
    <col min="14346" max="14350" width="0" style="1" hidden="1" customWidth="1"/>
    <col min="14351" max="14351" width="12.42578125" style="1" bestFit="1" customWidth="1"/>
    <col min="14352" max="14352" width="9.42578125" style="1" bestFit="1" customWidth="1"/>
    <col min="14353" max="14353" width="9.28515625" style="1" bestFit="1" customWidth="1"/>
    <col min="14354" max="14592" width="9.140625" style="1"/>
    <col min="14593" max="14593" width="0" style="1" hidden="1" customWidth="1"/>
    <col min="14594" max="14594" width="7.5703125" style="1" customWidth="1"/>
    <col min="14595" max="14595" width="60.28515625" style="1" customWidth="1"/>
    <col min="14596" max="14596" width="20" style="1" bestFit="1" customWidth="1"/>
    <col min="14597" max="14597" width="0" style="1" hidden="1" customWidth="1"/>
    <col min="14598" max="14598" width="16.42578125" style="1" customWidth="1"/>
    <col min="14599" max="14599" width="11" style="1" customWidth="1"/>
    <col min="14600" max="14600" width="16.85546875" style="1" customWidth="1"/>
    <col min="14601" max="14601" width="14.7109375" style="1" customWidth="1"/>
    <col min="14602" max="14606" width="0" style="1" hidden="1" customWidth="1"/>
    <col min="14607" max="14607" width="12.42578125" style="1" bestFit="1" customWidth="1"/>
    <col min="14608" max="14608" width="9.42578125" style="1" bestFit="1" customWidth="1"/>
    <col min="14609" max="14609" width="9.28515625" style="1" bestFit="1" customWidth="1"/>
    <col min="14610" max="14848" width="9.140625" style="1"/>
    <col min="14849" max="14849" width="0" style="1" hidden="1" customWidth="1"/>
    <col min="14850" max="14850" width="7.5703125" style="1" customWidth="1"/>
    <col min="14851" max="14851" width="60.28515625" style="1" customWidth="1"/>
    <col min="14852" max="14852" width="20" style="1" bestFit="1" customWidth="1"/>
    <col min="14853" max="14853" width="0" style="1" hidden="1" customWidth="1"/>
    <col min="14854" max="14854" width="16.42578125" style="1" customWidth="1"/>
    <col min="14855" max="14855" width="11" style="1" customWidth="1"/>
    <col min="14856" max="14856" width="16.85546875" style="1" customWidth="1"/>
    <col min="14857" max="14857" width="14.7109375" style="1" customWidth="1"/>
    <col min="14858" max="14862" width="0" style="1" hidden="1" customWidth="1"/>
    <col min="14863" max="14863" width="12.42578125" style="1" bestFit="1" customWidth="1"/>
    <col min="14864" max="14864" width="9.42578125" style="1" bestFit="1" customWidth="1"/>
    <col min="14865" max="14865" width="9.28515625" style="1" bestFit="1" customWidth="1"/>
    <col min="14866" max="15104" width="9.140625" style="1"/>
    <col min="15105" max="15105" width="0" style="1" hidden="1" customWidth="1"/>
    <col min="15106" max="15106" width="7.5703125" style="1" customWidth="1"/>
    <col min="15107" max="15107" width="60.28515625" style="1" customWidth="1"/>
    <col min="15108" max="15108" width="20" style="1" bestFit="1" customWidth="1"/>
    <col min="15109" max="15109" width="0" style="1" hidden="1" customWidth="1"/>
    <col min="15110" max="15110" width="16.42578125" style="1" customWidth="1"/>
    <col min="15111" max="15111" width="11" style="1" customWidth="1"/>
    <col min="15112" max="15112" width="16.85546875" style="1" customWidth="1"/>
    <col min="15113" max="15113" width="14.7109375" style="1" customWidth="1"/>
    <col min="15114" max="15118" width="0" style="1" hidden="1" customWidth="1"/>
    <col min="15119" max="15119" width="12.42578125" style="1" bestFit="1" customWidth="1"/>
    <col min="15120" max="15120" width="9.42578125" style="1" bestFit="1" customWidth="1"/>
    <col min="15121" max="15121" width="9.28515625" style="1" bestFit="1" customWidth="1"/>
    <col min="15122" max="15360" width="9.140625" style="1"/>
    <col min="15361" max="15361" width="0" style="1" hidden="1" customWidth="1"/>
    <col min="15362" max="15362" width="7.5703125" style="1" customWidth="1"/>
    <col min="15363" max="15363" width="60.28515625" style="1" customWidth="1"/>
    <col min="15364" max="15364" width="20" style="1" bestFit="1" customWidth="1"/>
    <col min="15365" max="15365" width="0" style="1" hidden="1" customWidth="1"/>
    <col min="15366" max="15366" width="16.42578125" style="1" customWidth="1"/>
    <col min="15367" max="15367" width="11" style="1" customWidth="1"/>
    <col min="15368" max="15368" width="16.85546875" style="1" customWidth="1"/>
    <col min="15369" max="15369" width="14.7109375" style="1" customWidth="1"/>
    <col min="15370" max="15374" width="0" style="1" hidden="1" customWidth="1"/>
    <col min="15375" max="15375" width="12.42578125" style="1" bestFit="1" customWidth="1"/>
    <col min="15376" max="15376" width="9.42578125" style="1" bestFit="1" customWidth="1"/>
    <col min="15377" max="15377" width="9.28515625" style="1" bestFit="1" customWidth="1"/>
    <col min="15378" max="15616" width="9.140625" style="1"/>
    <col min="15617" max="15617" width="0" style="1" hidden="1" customWidth="1"/>
    <col min="15618" max="15618" width="7.5703125" style="1" customWidth="1"/>
    <col min="15619" max="15619" width="60.28515625" style="1" customWidth="1"/>
    <col min="15620" max="15620" width="20" style="1" bestFit="1" customWidth="1"/>
    <col min="15621" max="15621" width="0" style="1" hidden="1" customWidth="1"/>
    <col min="15622" max="15622" width="16.42578125" style="1" customWidth="1"/>
    <col min="15623" max="15623" width="11" style="1" customWidth="1"/>
    <col min="15624" max="15624" width="16.85546875" style="1" customWidth="1"/>
    <col min="15625" max="15625" width="14.7109375" style="1" customWidth="1"/>
    <col min="15626" max="15630" width="0" style="1" hidden="1" customWidth="1"/>
    <col min="15631" max="15631" width="12.42578125" style="1" bestFit="1" customWidth="1"/>
    <col min="15632" max="15632" width="9.42578125" style="1" bestFit="1" customWidth="1"/>
    <col min="15633" max="15633" width="9.28515625" style="1" bestFit="1" customWidth="1"/>
    <col min="15634" max="15872" width="9.140625" style="1"/>
    <col min="15873" max="15873" width="0" style="1" hidden="1" customWidth="1"/>
    <col min="15874" max="15874" width="7.5703125" style="1" customWidth="1"/>
    <col min="15875" max="15875" width="60.28515625" style="1" customWidth="1"/>
    <col min="15876" max="15876" width="20" style="1" bestFit="1" customWidth="1"/>
    <col min="15877" max="15877" width="0" style="1" hidden="1" customWidth="1"/>
    <col min="15878" max="15878" width="16.42578125" style="1" customWidth="1"/>
    <col min="15879" max="15879" width="11" style="1" customWidth="1"/>
    <col min="15880" max="15880" width="16.85546875" style="1" customWidth="1"/>
    <col min="15881" max="15881" width="14.7109375" style="1" customWidth="1"/>
    <col min="15882" max="15886" width="0" style="1" hidden="1" customWidth="1"/>
    <col min="15887" max="15887" width="12.42578125" style="1" bestFit="1" customWidth="1"/>
    <col min="15888" max="15888" width="9.42578125" style="1" bestFit="1" customWidth="1"/>
    <col min="15889" max="15889" width="9.28515625" style="1" bestFit="1" customWidth="1"/>
    <col min="15890" max="16128" width="9.140625" style="1"/>
    <col min="16129" max="16129" width="0" style="1" hidden="1" customWidth="1"/>
    <col min="16130" max="16130" width="7.5703125" style="1" customWidth="1"/>
    <col min="16131" max="16131" width="60.28515625" style="1" customWidth="1"/>
    <col min="16132" max="16132" width="20" style="1" bestFit="1" customWidth="1"/>
    <col min="16133" max="16133" width="0" style="1" hidden="1" customWidth="1"/>
    <col min="16134" max="16134" width="16.42578125" style="1" customWidth="1"/>
    <col min="16135" max="16135" width="11" style="1" customWidth="1"/>
    <col min="16136" max="16136" width="16.85546875" style="1" customWidth="1"/>
    <col min="16137" max="16137" width="14.7109375" style="1" customWidth="1"/>
    <col min="16138" max="16142" width="0" style="1" hidden="1" customWidth="1"/>
    <col min="16143" max="16143" width="12.42578125" style="1" bestFit="1" customWidth="1"/>
    <col min="16144" max="16144" width="9.42578125" style="1" bestFit="1" customWidth="1"/>
    <col min="16145" max="16145" width="9.28515625" style="1" bestFit="1" customWidth="1"/>
    <col min="16146" max="16384" width="9.140625" style="1"/>
  </cols>
  <sheetData>
    <row r="5" spans="1:13" x14ac:dyDescent="0.25">
      <c r="B5" s="1" t="s">
        <v>0</v>
      </c>
    </row>
    <row r="6" spans="1:13" x14ac:dyDescent="0.25">
      <c r="B6" s="1" t="s">
        <v>1</v>
      </c>
    </row>
    <row r="7" spans="1:13" s="4" customFormat="1" ht="15.75" customHeight="1" x14ac:dyDescent="0.25">
      <c r="B7" s="195" t="s">
        <v>2</v>
      </c>
      <c r="C7" s="196"/>
      <c r="D7" s="196"/>
      <c r="E7" s="196"/>
      <c r="F7" s="196"/>
      <c r="G7" s="196"/>
      <c r="H7" s="196"/>
      <c r="I7" s="197"/>
      <c r="J7" s="1"/>
      <c r="L7" s="5"/>
      <c r="M7" s="1"/>
    </row>
    <row r="8" spans="1:13" s="4" customFormat="1" ht="15.75" customHeight="1" x14ac:dyDescent="0.25">
      <c r="B8" s="198" t="s">
        <v>3</v>
      </c>
      <c r="C8" s="199"/>
      <c r="D8" s="199"/>
      <c r="E8" s="199"/>
      <c r="F8" s="199"/>
      <c r="G8" s="199"/>
      <c r="H8" s="199"/>
      <c r="I8" s="200"/>
      <c r="J8" s="1"/>
      <c r="L8" s="5"/>
      <c r="M8" s="1"/>
    </row>
    <row r="9" spans="1:13" x14ac:dyDescent="0.25">
      <c r="B9" s="201" t="s">
        <v>4</v>
      </c>
      <c r="C9" s="202"/>
      <c r="D9" s="202"/>
      <c r="E9" s="202"/>
      <c r="F9" s="202"/>
      <c r="G9" s="202"/>
      <c r="H9" s="202"/>
      <c r="I9" s="203"/>
    </row>
    <row r="10" spans="1:13" x14ac:dyDescent="0.25">
      <c r="B10" s="6"/>
      <c r="C10" s="7"/>
      <c r="D10" s="8"/>
      <c r="E10" s="8"/>
      <c r="F10" s="8"/>
      <c r="G10" s="9"/>
      <c r="H10" s="10"/>
      <c r="I10" s="11"/>
    </row>
    <row r="11" spans="1:13" s="4" customFormat="1" x14ac:dyDescent="0.25">
      <c r="B11" s="204" t="s">
        <v>5</v>
      </c>
      <c r="C11" s="205" t="s">
        <v>6</v>
      </c>
      <c r="D11" s="205" t="s">
        <v>7</v>
      </c>
      <c r="E11" s="12" t="s">
        <v>8</v>
      </c>
      <c r="F11" s="12" t="s">
        <v>8</v>
      </c>
      <c r="G11" s="205" t="s">
        <v>9</v>
      </c>
      <c r="H11" s="13" t="s">
        <v>10</v>
      </c>
      <c r="I11" s="206" t="s">
        <v>11</v>
      </c>
      <c r="J11" s="14"/>
      <c r="K11" s="15"/>
      <c r="L11" s="5"/>
      <c r="M11" s="14"/>
    </row>
    <row r="12" spans="1:13" x14ac:dyDescent="0.25">
      <c r="B12" s="204"/>
      <c r="C12" s="205"/>
      <c r="D12" s="205"/>
      <c r="E12" s="12"/>
      <c r="F12" s="12"/>
      <c r="G12" s="205"/>
      <c r="H12" s="13" t="s">
        <v>12</v>
      </c>
      <c r="I12" s="206"/>
    </row>
    <row r="13" spans="1:13" x14ac:dyDescent="0.25">
      <c r="B13" s="16"/>
      <c r="H13" s="17"/>
      <c r="I13" s="18"/>
    </row>
    <row r="14" spans="1:13" x14ac:dyDescent="0.25">
      <c r="B14" s="16"/>
      <c r="C14" s="19" t="s">
        <v>13</v>
      </c>
      <c r="H14" s="17"/>
      <c r="I14" s="18"/>
    </row>
    <row r="15" spans="1:13" x14ac:dyDescent="0.25">
      <c r="A15" s="1" t="str">
        <f>+$B$7&amp;C15</f>
        <v>IL&amp;FS  Infrastructure Debt Fund Series 1AIL&amp;FS Wind Energy Limited</v>
      </c>
      <c r="B15" s="16">
        <v>1</v>
      </c>
      <c r="C15" s="1" t="s">
        <v>14</v>
      </c>
      <c r="D15" s="20" t="s">
        <v>15</v>
      </c>
      <c r="E15" s="1" t="s">
        <v>16</v>
      </c>
      <c r="F15" s="21" t="s">
        <v>16</v>
      </c>
      <c r="G15" s="2">
        <v>715</v>
      </c>
      <c r="H15" s="17">
        <v>9052.3178000000007</v>
      </c>
      <c r="I15" s="18">
        <f>+H15/$H$46</f>
        <v>0.23232861450896233</v>
      </c>
      <c r="M15" s="22"/>
    </row>
    <row r="16" spans="1:13" x14ac:dyDescent="0.25">
      <c r="A16" s="1" t="str">
        <f t="shared" ref="A16:A26" si="0">+$B$7&amp;C16</f>
        <v>IL&amp;FS  Infrastructure Debt Fund Series 1ABhilwara Green Energy Limited</v>
      </c>
      <c r="B16" s="16">
        <v>2</v>
      </c>
      <c r="C16" s="1" t="s">
        <v>17</v>
      </c>
      <c r="D16" s="1" t="s">
        <v>18</v>
      </c>
      <c r="E16" s="1" t="s">
        <v>19</v>
      </c>
      <c r="F16" s="21" t="s">
        <v>19</v>
      </c>
      <c r="G16" s="2">
        <v>638797</v>
      </c>
      <c r="H16" s="17">
        <v>1197.7437362000001</v>
      </c>
      <c r="I16" s="18">
        <f>+H16/$H$46</f>
        <v>3.0740209183567777E-2</v>
      </c>
      <c r="M16" s="22"/>
    </row>
    <row r="17" spans="1:17" x14ac:dyDescent="0.25">
      <c r="A17" s="1" t="str">
        <f t="shared" si="0"/>
        <v>IL&amp;FS  Infrastructure Debt Fund Series 1A</v>
      </c>
      <c r="B17" s="16"/>
      <c r="H17" s="17"/>
      <c r="I17" s="18"/>
      <c r="M17" s="22"/>
    </row>
    <row r="18" spans="1:17" x14ac:dyDescent="0.25">
      <c r="A18" s="1" t="str">
        <f t="shared" si="0"/>
        <v>IL&amp;FS  Infrastructure Debt Fund Series 1ADebt Instrument-Privately Placed-Unlisted</v>
      </c>
      <c r="B18" s="16"/>
      <c r="C18" s="19" t="s">
        <v>20</v>
      </c>
      <c r="H18" s="17"/>
      <c r="I18" s="18"/>
      <c r="M18" s="22"/>
    </row>
    <row r="19" spans="1:17" x14ac:dyDescent="0.25">
      <c r="A19" s="1" t="str">
        <f t="shared" si="0"/>
        <v>IL&amp;FS  Infrastructure Debt Fund Series 1ADB Power (Madhya Pradesh) Limited</v>
      </c>
      <c r="B19" s="16">
        <v>3</v>
      </c>
      <c r="C19" s="24" t="s">
        <v>44</v>
      </c>
      <c r="D19" s="25" t="s">
        <v>34</v>
      </c>
      <c r="E19" s="1" t="s">
        <v>45</v>
      </c>
      <c r="F19" s="21" t="s">
        <v>45</v>
      </c>
      <c r="G19" s="26">
        <v>0</v>
      </c>
      <c r="H19" s="27">
        <v>9903.4931500000002</v>
      </c>
      <c r="I19" s="18">
        <f t="shared" ref="I19:I29" si="1">+H19/$H$46</f>
        <v>0.25417411243985477</v>
      </c>
      <c r="M19" s="22"/>
    </row>
    <row r="20" spans="1:17" x14ac:dyDescent="0.25">
      <c r="A20" s="1" t="str">
        <f t="shared" si="0"/>
        <v>IL&amp;FS  Infrastructure Debt Fund Series 1AClean Max Enviro Energy Solutions Private Limited</v>
      </c>
      <c r="B20" s="16">
        <v>4</v>
      </c>
      <c r="C20" s="1" t="s">
        <v>21</v>
      </c>
      <c r="D20" s="21" t="s">
        <v>22</v>
      </c>
      <c r="E20" s="1" t="s">
        <v>23</v>
      </c>
      <c r="F20" s="21" t="s">
        <v>23</v>
      </c>
      <c r="G20" s="2">
        <v>574</v>
      </c>
      <c r="H20" s="17">
        <v>5739.9999900000003</v>
      </c>
      <c r="I20" s="18">
        <f t="shared" si="1"/>
        <v>0.14731765658494198</v>
      </c>
      <c r="M20" s="22"/>
    </row>
    <row r="21" spans="1:17" x14ac:dyDescent="0.25">
      <c r="A21" s="1" t="str">
        <f>+$B$7&amp;C21</f>
        <v>IL&amp;FS  Infrastructure Debt Fund Series 1AAbhitech Developers Private Limited</v>
      </c>
      <c r="B21" s="16">
        <v>5</v>
      </c>
      <c r="C21" s="1" t="s">
        <v>33</v>
      </c>
      <c r="D21" s="1" t="s">
        <v>34</v>
      </c>
      <c r="E21" s="1" t="s">
        <v>35</v>
      </c>
      <c r="F21" s="21" t="s">
        <v>35</v>
      </c>
      <c r="G21" s="2">
        <v>481900</v>
      </c>
      <c r="H21" s="17">
        <v>4819</v>
      </c>
      <c r="I21" s="18">
        <f t="shared" si="1"/>
        <v>0.12368010249471018</v>
      </c>
      <c r="M21" s="22"/>
    </row>
    <row r="22" spans="1:17" x14ac:dyDescent="0.25">
      <c r="A22" s="1" t="str">
        <f>+$B$7&amp;C22</f>
        <v>IL&amp;FS  Infrastructure Debt Fund Series 1ABhilangana Hydro Power Limited</v>
      </c>
      <c r="B22" s="16">
        <v>6</v>
      </c>
      <c r="C22" s="1" t="s">
        <v>24</v>
      </c>
      <c r="D22" s="1" t="s">
        <v>25</v>
      </c>
      <c r="E22" s="1" t="s">
        <v>26</v>
      </c>
      <c r="F22" s="21" t="s">
        <v>26</v>
      </c>
      <c r="G22" s="2">
        <v>200</v>
      </c>
      <c r="H22" s="17">
        <v>2000</v>
      </c>
      <c r="I22" s="18">
        <f t="shared" si="1"/>
        <v>5.1330194021460961E-2</v>
      </c>
      <c r="M22" s="22"/>
    </row>
    <row r="23" spans="1:17" x14ac:dyDescent="0.25">
      <c r="A23" s="1" t="str">
        <f>+$B$7&amp;C23</f>
        <v>IL&amp;FS  Infrastructure Debt Fund Series 1AGHV Hospitality India Pvt Limited</v>
      </c>
      <c r="B23" s="16">
        <v>7</v>
      </c>
      <c r="C23" s="1" t="s">
        <v>36</v>
      </c>
      <c r="D23" s="1" t="s">
        <v>34</v>
      </c>
      <c r="E23" s="1" t="s">
        <v>37</v>
      </c>
      <c r="F23" s="21" t="s">
        <v>37</v>
      </c>
      <c r="G23" s="2">
        <v>180</v>
      </c>
      <c r="H23" s="17">
        <v>1799.99999</v>
      </c>
      <c r="I23" s="18">
        <f t="shared" si="1"/>
        <v>4.6197174362663893E-2</v>
      </c>
      <c r="M23" s="22"/>
    </row>
    <row r="24" spans="1:17" x14ac:dyDescent="0.25">
      <c r="A24" s="1" t="str">
        <f t="shared" si="0"/>
        <v>IL&amp;FS  Infrastructure Debt Fund Series 1ABhilangana Hydro Power Limited.</v>
      </c>
      <c r="B24" s="16">
        <v>8</v>
      </c>
      <c r="C24" s="1" t="s">
        <v>27</v>
      </c>
      <c r="D24" s="1" t="s">
        <v>25</v>
      </c>
      <c r="E24" s="1" t="s">
        <v>28</v>
      </c>
      <c r="F24" s="21" t="s">
        <v>28</v>
      </c>
      <c r="G24" s="2">
        <v>139</v>
      </c>
      <c r="H24" s="17">
        <v>1390</v>
      </c>
      <c r="I24" s="18">
        <f t="shared" si="1"/>
        <v>3.5674484844915366E-2</v>
      </c>
      <c r="M24" s="22"/>
    </row>
    <row r="25" spans="1:17" x14ac:dyDescent="0.25">
      <c r="A25" s="1" t="str">
        <f t="shared" si="0"/>
        <v>IL&amp;FS  Infrastructure Debt Fund Series 1AAMRI Hospitals Limited</v>
      </c>
      <c r="B25" s="16">
        <v>9</v>
      </c>
      <c r="C25" s="1" t="s">
        <v>38</v>
      </c>
      <c r="D25" s="1" t="s">
        <v>39</v>
      </c>
      <c r="E25" s="1" t="s">
        <v>40</v>
      </c>
      <c r="F25" s="21" t="s">
        <v>40</v>
      </c>
      <c r="G25" s="2">
        <v>175</v>
      </c>
      <c r="H25" s="17">
        <v>508.67925500000001</v>
      </c>
      <c r="I25" s="18">
        <f t="shared" si="1"/>
        <v>1.3055302426921107E-2</v>
      </c>
      <c r="M25" s="22"/>
    </row>
    <row r="26" spans="1:17" x14ac:dyDescent="0.25">
      <c r="A26" s="1" t="str">
        <f t="shared" si="0"/>
        <v>IL&amp;FS  Infrastructure Debt Fund Series 1ABhilangana Hydro Power Limited….</v>
      </c>
      <c r="B26" s="16">
        <v>10</v>
      </c>
      <c r="C26" s="1" t="s">
        <v>31</v>
      </c>
      <c r="D26" s="1" t="s">
        <v>25</v>
      </c>
      <c r="E26" s="1" t="s">
        <v>32</v>
      </c>
      <c r="F26" s="21" t="s">
        <v>32</v>
      </c>
      <c r="G26" s="2">
        <v>49</v>
      </c>
      <c r="H26" s="17">
        <v>490</v>
      </c>
      <c r="I26" s="18">
        <f t="shared" si="1"/>
        <v>1.2575897535257934E-2</v>
      </c>
      <c r="M26" s="22"/>
    </row>
    <row r="27" spans="1:17" x14ac:dyDescent="0.25">
      <c r="A27" s="1" t="e">
        <f>+$B$7&amp;#REF!</f>
        <v>#REF!</v>
      </c>
      <c r="B27" s="16">
        <v>11</v>
      </c>
      <c r="C27" s="1" t="s">
        <v>29</v>
      </c>
      <c r="D27" s="1" t="s">
        <v>25</v>
      </c>
      <c r="E27" s="1" t="s">
        <v>30</v>
      </c>
      <c r="F27" s="21" t="s">
        <v>30</v>
      </c>
      <c r="G27" s="2">
        <v>42</v>
      </c>
      <c r="H27" s="17">
        <v>420</v>
      </c>
      <c r="I27" s="18">
        <f t="shared" si="1"/>
        <v>1.0779340744506802E-2</v>
      </c>
      <c r="M27" s="22"/>
    </row>
    <row r="28" spans="1:17" x14ac:dyDescent="0.25">
      <c r="B28" s="23">
        <v>12</v>
      </c>
      <c r="C28" s="1" t="s">
        <v>41</v>
      </c>
      <c r="D28" s="1" t="s">
        <v>42</v>
      </c>
      <c r="E28" s="1" t="s">
        <v>43</v>
      </c>
      <c r="F28" s="21" t="s">
        <v>43</v>
      </c>
      <c r="G28" s="2">
        <v>44220</v>
      </c>
      <c r="H28" s="17">
        <v>331.65</v>
      </c>
      <c r="I28" s="18">
        <f t="shared" si="1"/>
        <v>8.5118294236087629E-3</v>
      </c>
      <c r="M28" s="22"/>
    </row>
    <row r="29" spans="1:17" x14ac:dyDescent="0.25">
      <c r="B29" s="23">
        <v>13</v>
      </c>
      <c r="C29" s="1" t="s">
        <v>46</v>
      </c>
      <c r="D29" s="1" t="s">
        <v>47</v>
      </c>
      <c r="E29" s="1" t="s">
        <v>45</v>
      </c>
      <c r="F29" s="21" t="s">
        <v>45</v>
      </c>
      <c r="G29" s="26">
        <v>0</v>
      </c>
      <c r="H29" s="17">
        <v>13.89486</v>
      </c>
      <c r="I29" s="18">
        <f t="shared" si="1"/>
        <v>3.5661292985051849E-4</v>
      </c>
      <c r="M29" s="22"/>
    </row>
    <row r="30" spans="1:17" x14ac:dyDescent="0.25">
      <c r="A30" s="1" t="e">
        <f>+$B$7&amp;#REF!</f>
        <v>#REF!</v>
      </c>
      <c r="B30" s="16"/>
      <c r="M30" s="22"/>
    </row>
    <row r="31" spans="1:17" s="4" customFormat="1" x14ac:dyDescent="0.25">
      <c r="B31" s="23"/>
      <c r="C31" s="28" t="s">
        <v>48</v>
      </c>
      <c r="D31" s="28"/>
      <c r="E31" s="28"/>
      <c r="F31" s="28"/>
      <c r="G31" s="28"/>
      <c r="H31" s="29">
        <f>SUM(H15:H29)</f>
        <v>37666.778781200002</v>
      </c>
      <c r="I31" s="30">
        <f>SUM(I15:I29)</f>
        <v>0.96672153150122242</v>
      </c>
      <c r="J31" s="31"/>
      <c r="L31" s="5"/>
      <c r="M31" s="1"/>
      <c r="N31" s="32"/>
      <c r="O31" s="33"/>
      <c r="Q31" s="33"/>
    </row>
    <row r="32" spans="1:17" s="4" customFormat="1" x14ac:dyDescent="0.25">
      <c r="B32" s="23"/>
      <c r="C32" s="31"/>
      <c r="D32" s="31"/>
      <c r="E32" s="31"/>
      <c r="F32" s="31"/>
      <c r="G32" s="31"/>
      <c r="H32" s="34"/>
      <c r="I32" s="35"/>
      <c r="J32" s="31"/>
      <c r="L32" s="5"/>
      <c r="M32" s="1"/>
    </row>
    <row r="33" spans="2:14" s="4" customFormat="1" x14ac:dyDescent="0.25">
      <c r="B33" s="23"/>
      <c r="C33" s="36" t="s">
        <v>49</v>
      </c>
      <c r="D33" s="1"/>
      <c r="E33" s="1"/>
      <c r="F33" s="1"/>
      <c r="G33" s="1"/>
      <c r="H33" s="17"/>
      <c r="I33" s="18"/>
      <c r="J33" s="31"/>
      <c r="L33" s="5"/>
      <c r="M33" s="1"/>
    </row>
    <row r="34" spans="2:14" s="4" customFormat="1" x14ac:dyDescent="0.25">
      <c r="B34" s="23"/>
      <c r="C34" s="4" t="s">
        <v>50</v>
      </c>
      <c r="D34" s="37"/>
      <c r="E34" s="37"/>
      <c r="F34" s="37"/>
      <c r="G34" s="37"/>
      <c r="H34" s="17">
        <v>0</v>
      </c>
      <c r="I34" s="18">
        <f>+H34/$H$46</f>
        <v>0</v>
      </c>
      <c r="J34" s="31"/>
      <c r="L34" s="5"/>
      <c r="M34" s="1"/>
    </row>
    <row r="35" spans="2:14" s="4" customFormat="1" x14ac:dyDescent="0.25">
      <c r="B35" s="23"/>
      <c r="C35" s="1"/>
      <c r="D35" s="1"/>
      <c r="E35" s="1"/>
      <c r="F35" s="1"/>
      <c r="G35" s="1"/>
      <c r="H35" s="37"/>
      <c r="I35" s="38"/>
      <c r="J35" s="31"/>
      <c r="L35" s="5"/>
      <c r="M35" s="1"/>
    </row>
    <row r="36" spans="2:14" x14ac:dyDescent="0.25">
      <c r="B36" s="16"/>
      <c r="C36" s="28" t="s">
        <v>48</v>
      </c>
      <c r="D36" s="28"/>
      <c r="E36" s="28"/>
      <c r="F36" s="28"/>
      <c r="G36" s="28"/>
      <c r="H36" s="39">
        <f>SUM(H34:H35)</f>
        <v>0</v>
      </c>
      <c r="I36" s="40">
        <f>SUM(I34:I35)</f>
        <v>0</v>
      </c>
    </row>
    <row r="37" spans="2:14" x14ac:dyDescent="0.25">
      <c r="B37" s="16"/>
      <c r="C37" s="31"/>
      <c r="D37" s="31"/>
      <c r="E37" s="31"/>
      <c r="F37" s="31"/>
      <c r="G37" s="31"/>
      <c r="H37" s="41"/>
      <c r="I37" s="42"/>
    </row>
    <row r="38" spans="2:14" x14ac:dyDescent="0.25">
      <c r="B38" s="16"/>
      <c r="C38" s="36" t="s">
        <v>51</v>
      </c>
      <c r="D38" s="37"/>
      <c r="E38" s="37"/>
      <c r="F38" s="37"/>
      <c r="H38" s="17">
        <v>20.5</v>
      </c>
      <c r="I38" s="18">
        <f>+H38/$H$46</f>
        <v>5.261344887199748E-4</v>
      </c>
    </row>
    <row r="39" spans="2:14" x14ac:dyDescent="0.25">
      <c r="B39" s="16"/>
      <c r="C39" s="36"/>
      <c r="D39" s="37"/>
      <c r="E39" s="37"/>
      <c r="F39" s="37"/>
      <c r="H39" s="17"/>
      <c r="I39" s="43"/>
    </row>
    <row r="40" spans="2:14" s="4" customFormat="1" x14ac:dyDescent="0.25">
      <c r="B40" s="23"/>
      <c r="C40" s="28" t="s">
        <v>48</v>
      </c>
      <c r="D40" s="28"/>
      <c r="E40" s="28"/>
      <c r="F40" s="28"/>
      <c r="G40" s="28"/>
      <c r="H40" s="29">
        <f>SUM(H38:H39)</f>
        <v>20.5</v>
      </c>
      <c r="I40" s="44">
        <f>SUM(I38:I39)</f>
        <v>5.261344887199748E-4</v>
      </c>
      <c r="J40" s="31"/>
      <c r="L40" s="5"/>
      <c r="M40" s="1"/>
    </row>
    <row r="41" spans="2:14" x14ac:dyDescent="0.25">
      <c r="B41" s="16"/>
      <c r="H41" s="17"/>
      <c r="I41" s="18"/>
    </row>
    <row r="42" spans="2:14" x14ac:dyDescent="0.25">
      <c r="B42" s="16"/>
      <c r="C42" s="36" t="s">
        <v>52</v>
      </c>
      <c r="H42" s="17"/>
      <c r="I42" s="18"/>
    </row>
    <row r="43" spans="2:14" x14ac:dyDescent="0.25">
      <c r="B43" s="16">
        <v>1</v>
      </c>
      <c r="C43" s="1" t="s">
        <v>53</v>
      </c>
      <c r="D43" s="37"/>
      <c r="E43" s="37"/>
      <c r="F43" s="37"/>
      <c r="H43" s="17">
        <v>-52.668394299998226</v>
      </c>
      <c r="I43" s="18">
        <f>+H43/$H$46</f>
        <v>-1.3517394491088586E-3</v>
      </c>
    </row>
    <row r="44" spans="2:14" x14ac:dyDescent="0.25">
      <c r="B44" s="16">
        <v>2</v>
      </c>
      <c r="C44" s="1" t="s">
        <v>54</v>
      </c>
      <c r="D44" s="37"/>
      <c r="E44" s="37"/>
      <c r="F44" s="37"/>
      <c r="H44" s="45">
        <v>1328.8113987999998</v>
      </c>
      <c r="I44" s="18">
        <f>+H44/$H$46</f>
        <v>3.410407345916646E-2</v>
      </c>
    </row>
    <row r="45" spans="2:14" s="4" customFormat="1" x14ac:dyDescent="0.25">
      <c r="B45" s="23"/>
      <c r="C45" s="28" t="s">
        <v>48</v>
      </c>
      <c r="D45" s="28"/>
      <c r="E45" s="28"/>
      <c r="F45" s="28"/>
      <c r="G45" s="28"/>
      <c r="H45" s="29">
        <f>SUM(H43:H44)</f>
        <v>1276.1430045000016</v>
      </c>
      <c r="I45" s="46">
        <f>SUM(I43:I44)</f>
        <v>3.2752334010057602E-2</v>
      </c>
      <c r="J45" s="31"/>
      <c r="L45" s="5"/>
      <c r="M45" s="1"/>
    </row>
    <row r="46" spans="2:14" s="4" customFormat="1" x14ac:dyDescent="0.25">
      <c r="B46" s="23"/>
      <c r="C46" s="47" t="s">
        <v>55</v>
      </c>
      <c r="D46" s="47"/>
      <c r="E46" s="47"/>
      <c r="F46" s="47"/>
      <c r="G46" s="47"/>
      <c r="H46" s="48">
        <f>H45+H40+H36+H31</f>
        <v>38963.421785700004</v>
      </c>
      <c r="I46" s="49">
        <f>I45+I40+I36+I31</f>
        <v>1</v>
      </c>
      <c r="J46" s="32">
        <v>3896342178.5700002</v>
      </c>
      <c r="L46" s="5"/>
      <c r="M46" s="32">
        <f>+J46/100000</f>
        <v>38963.421785700004</v>
      </c>
      <c r="N46" s="32">
        <f>+H46-M46</f>
        <v>0</v>
      </c>
    </row>
    <row r="47" spans="2:14" x14ac:dyDescent="0.25">
      <c r="B47" s="16"/>
      <c r="H47" s="22"/>
      <c r="I47" s="50"/>
    </row>
    <row r="48" spans="2:14" x14ac:dyDescent="0.25">
      <c r="C48" s="36"/>
    </row>
    <row r="49" spans="3:8" x14ac:dyDescent="0.25">
      <c r="C49" s="51" t="s">
        <v>56</v>
      </c>
    </row>
    <row r="50" spans="3:8" x14ac:dyDescent="0.25">
      <c r="C50" s="51" t="s">
        <v>57</v>
      </c>
      <c r="D50" s="52" t="s">
        <v>58</v>
      </c>
    </row>
    <row r="51" spans="3:8" x14ac:dyDescent="0.25">
      <c r="C51" s="51" t="s">
        <v>59</v>
      </c>
    </row>
    <row r="52" spans="3:8" x14ac:dyDescent="0.25">
      <c r="C52" s="53" t="s">
        <v>60</v>
      </c>
      <c r="D52" s="54">
        <v>1535800.5352</v>
      </c>
    </row>
    <row r="53" spans="3:8" x14ac:dyDescent="0.25">
      <c r="C53" s="53" t="s">
        <v>61</v>
      </c>
      <c r="D53" s="54">
        <v>1535800.5352</v>
      </c>
    </row>
    <row r="54" spans="3:8" x14ac:dyDescent="0.25">
      <c r="C54" s="51" t="s">
        <v>62</v>
      </c>
    </row>
    <row r="55" spans="3:8" x14ac:dyDescent="0.25">
      <c r="C55" s="53" t="s">
        <v>60</v>
      </c>
      <c r="D55" s="54">
        <v>1635038.2627999999</v>
      </c>
    </row>
    <row r="56" spans="3:8" x14ac:dyDescent="0.25">
      <c r="C56" s="53" t="s">
        <v>61</v>
      </c>
      <c r="D56" s="54">
        <v>1635038.2627999999</v>
      </c>
    </row>
    <row r="57" spans="3:8" x14ac:dyDescent="0.25">
      <c r="C57" s="55" t="s">
        <v>63</v>
      </c>
      <c r="D57" s="52" t="s">
        <v>58</v>
      </c>
    </row>
    <row r="58" spans="3:8" x14ac:dyDescent="0.25">
      <c r="C58" s="55" t="s">
        <v>64</v>
      </c>
      <c r="D58" s="52" t="s">
        <v>58</v>
      </c>
    </row>
    <row r="59" spans="3:8" ht="31.5" x14ac:dyDescent="0.25">
      <c r="C59" s="56" t="s">
        <v>65</v>
      </c>
      <c r="D59" s="52" t="s">
        <v>58</v>
      </c>
    </row>
    <row r="60" spans="3:8" x14ac:dyDescent="0.25">
      <c r="C60" s="55" t="s">
        <v>66</v>
      </c>
      <c r="D60" s="52" t="s">
        <v>58</v>
      </c>
    </row>
    <row r="61" spans="3:8" x14ac:dyDescent="0.25">
      <c r="C61" s="55" t="s">
        <v>67</v>
      </c>
      <c r="D61" s="57" t="s">
        <v>68</v>
      </c>
    </row>
    <row r="62" spans="3:8" x14ac:dyDescent="0.25">
      <c r="C62" s="51" t="s">
        <v>69</v>
      </c>
    </row>
    <row r="63" spans="3:8" x14ac:dyDescent="0.25">
      <c r="C63" s="58" t="s">
        <v>70</v>
      </c>
      <c r="D63" s="59" t="s">
        <v>71</v>
      </c>
      <c r="H63" s="59" t="s">
        <v>52</v>
      </c>
    </row>
    <row r="64" spans="3:8" x14ac:dyDescent="0.25">
      <c r="C64" s="60" t="s">
        <v>72</v>
      </c>
      <c r="D64" s="61" t="s">
        <v>58</v>
      </c>
      <c r="H64" s="61" t="s">
        <v>58</v>
      </c>
    </row>
    <row r="65" spans="3:9" ht="35.25" customHeight="1" x14ac:dyDescent="0.25">
      <c r="C65" s="194" t="s">
        <v>73</v>
      </c>
      <c r="D65" s="194"/>
      <c r="E65" s="194"/>
      <c r="F65" s="194"/>
      <c r="G65" s="194"/>
      <c r="H65" s="194"/>
      <c r="I65" s="194"/>
    </row>
    <row r="66" spans="3:9" x14ac:dyDescent="0.25">
      <c r="C66" s="62" t="s">
        <v>74</v>
      </c>
    </row>
    <row r="68" spans="3:9" x14ac:dyDescent="0.25">
      <c r="C68" s="36" t="s">
        <v>75</v>
      </c>
    </row>
  </sheetData>
  <sortState ref="C19:I29">
    <sortCondition descending="1" ref="I19:I29"/>
  </sortState>
  <mergeCells count="9">
    <mergeCell ref="C65:I65"/>
    <mergeCell ref="B7:I7"/>
    <mergeCell ref="B8:I8"/>
    <mergeCell ref="B9:I9"/>
    <mergeCell ref="B11:B12"/>
    <mergeCell ref="C11:C12"/>
    <mergeCell ref="D11:D12"/>
    <mergeCell ref="G11:G12"/>
    <mergeCell ref="I11:I12"/>
  </mergeCells>
  <pageMargins left="0" right="0" top="0" bottom="0" header="0" footer="0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0"/>
  <sheetViews>
    <sheetView view="pageBreakPreview" topLeftCell="B1" zoomScale="87" zoomScaleNormal="85" zoomScaleSheetLayoutView="87" workbookViewId="0">
      <selection activeCell="F30" sqref="A30:XFD30"/>
    </sheetView>
  </sheetViews>
  <sheetFormatPr defaultRowHeight="15.75" x14ac:dyDescent="0.25"/>
  <cols>
    <col min="1" max="1" width="9.140625" style="63" hidden="1" customWidth="1"/>
    <col min="2" max="2" width="7.5703125" style="63" customWidth="1"/>
    <col min="3" max="3" width="58.7109375" style="63" customWidth="1"/>
    <col min="4" max="4" width="21.28515625" style="63" bestFit="1" customWidth="1"/>
    <col min="5" max="5" width="16.85546875" style="63" hidden="1" customWidth="1"/>
    <col min="6" max="6" width="16.85546875" style="63" customWidth="1"/>
    <col min="7" max="7" width="12.85546875" style="63" customWidth="1"/>
    <col min="8" max="8" width="16.42578125" style="63" customWidth="1"/>
    <col min="9" max="9" width="15.28515625" style="63" customWidth="1"/>
    <col min="10" max="10" width="18.42578125" style="1" hidden="1" customWidth="1"/>
    <col min="11" max="11" width="17.42578125" style="63" hidden="1" customWidth="1"/>
    <col min="12" max="12" width="9.140625" style="68" hidden="1" customWidth="1"/>
    <col min="13" max="13" width="15.140625" style="1" hidden="1" customWidth="1"/>
    <col min="14" max="15" width="15.140625" style="63" hidden="1" customWidth="1"/>
    <col min="16" max="17" width="0" style="63" hidden="1" customWidth="1"/>
    <col min="18" max="18" width="17" style="63" hidden="1" customWidth="1"/>
    <col min="19" max="19" width="10" style="63" hidden="1" customWidth="1"/>
    <col min="20" max="20" width="9.28515625" style="63" bestFit="1" customWidth="1"/>
    <col min="21" max="256" width="9.140625" style="63"/>
    <col min="257" max="257" width="0" style="63" hidden="1" customWidth="1"/>
    <col min="258" max="258" width="7.5703125" style="63" customWidth="1"/>
    <col min="259" max="259" width="58.7109375" style="63" customWidth="1"/>
    <col min="260" max="260" width="21.28515625" style="63" bestFit="1" customWidth="1"/>
    <col min="261" max="261" width="0" style="63" hidden="1" customWidth="1"/>
    <col min="262" max="262" width="16.85546875" style="63" customWidth="1"/>
    <col min="263" max="263" width="12.85546875" style="63" customWidth="1"/>
    <col min="264" max="264" width="16.42578125" style="63" customWidth="1"/>
    <col min="265" max="265" width="15.28515625" style="63" customWidth="1"/>
    <col min="266" max="275" width="0" style="63" hidden="1" customWidth="1"/>
    <col min="276" max="276" width="9.28515625" style="63" bestFit="1" customWidth="1"/>
    <col min="277" max="512" width="9.140625" style="63"/>
    <col min="513" max="513" width="0" style="63" hidden="1" customWidth="1"/>
    <col min="514" max="514" width="7.5703125" style="63" customWidth="1"/>
    <col min="515" max="515" width="58.7109375" style="63" customWidth="1"/>
    <col min="516" max="516" width="21.28515625" style="63" bestFit="1" customWidth="1"/>
    <col min="517" max="517" width="0" style="63" hidden="1" customWidth="1"/>
    <col min="518" max="518" width="16.85546875" style="63" customWidth="1"/>
    <col min="519" max="519" width="12.85546875" style="63" customWidth="1"/>
    <col min="520" max="520" width="16.42578125" style="63" customWidth="1"/>
    <col min="521" max="521" width="15.28515625" style="63" customWidth="1"/>
    <col min="522" max="531" width="0" style="63" hidden="1" customWidth="1"/>
    <col min="532" max="532" width="9.28515625" style="63" bestFit="1" customWidth="1"/>
    <col min="533" max="768" width="9.140625" style="63"/>
    <col min="769" max="769" width="0" style="63" hidden="1" customWidth="1"/>
    <col min="770" max="770" width="7.5703125" style="63" customWidth="1"/>
    <col min="771" max="771" width="58.7109375" style="63" customWidth="1"/>
    <col min="772" max="772" width="21.28515625" style="63" bestFit="1" customWidth="1"/>
    <col min="773" max="773" width="0" style="63" hidden="1" customWidth="1"/>
    <col min="774" max="774" width="16.85546875" style="63" customWidth="1"/>
    <col min="775" max="775" width="12.85546875" style="63" customWidth="1"/>
    <col min="776" max="776" width="16.42578125" style="63" customWidth="1"/>
    <col min="777" max="777" width="15.28515625" style="63" customWidth="1"/>
    <col min="778" max="787" width="0" style="63" hidden="1" customWidth="1"/>
    <col min="788" max="788" width="9.28515625" style="63" bestFit="1" customWidth="1"/>
    <col min="789" max="1024" width="9.140625" style="63"/>
    <col min="1025" max="1025" width="0" style="63" hidden="1" customWidth="1"/>
    <col min="1026" max="1026" width="7.5703125" style="63" customWidth="1"/>
    <col min="1027" max="1027" width="58.7109375" style="63" customWidth="1"/>
    <col min="1028" max="1028" width="21.28515625" style="63" bestFit="1" customWidth="1"/>
    <col min="1029" max="1029" width="0" style="63" hidden="1" customWidth="1"/>
    <col min="1030" max="1030" width="16.85546875" style="63" customWidth="1"/>
    <col min="1031" max="1031" width="12.85546875" style="63" customWidth="1"/>
    <col min="1032" max="1032" width="16.42578125" style="63" customWidth="1"/>
    <col min="1033" max="1033" width="15.28515625" style="63" customWidth="1"/>
    <col min="1034" max="1043" width="0" style="63" hidden="1" customWidth="1"/>
    <col min="1044" max="1044" width="9.28515625" style="63" bestFit="1" customWidth="1"/>
    <col min="1045" max="1280" width="9.140625" style="63"/>
    <col min="1281" max="1281" width="0" style="63" hidden="1" customWidth="1"/>
    <col min="1282" max="1282" width="7.5703125" style="63" customWidth="1"/>
    <col min="1283" max="1283" width="58.7109375" style="63" customWidth="1"/>
    <col min="1284" max="1284" width="21.28515625" style="63" bestFit="1" customWidth="1"/>
    <col min="1285" max="1285" width="0" style="63" hidden="1" customWidth="1"/>
    <col min="1286" max="1286" width="16.85546875" style="63" customWidth="1"/>
    <col min="1287" max="1287" width="12.85546875" style="63" customWidth="1"/>
    <col min="1288" max="1288" width="16.42578125" style="63" customWidth="1"/>
    <col min="1289" max="1289" width="15.28515625" style="63" customWidth="1"/>
    <col min="1290" max="1299" width="0" style="63" hidden="1" customWidth="1"/>
    <col min="1300" max="1300" width="9.28515625" style="63" bestFit="1" customWidth="1"/>
    <col min="1301" max="1536" width="9.140625" style="63"/>
    <col min="1537" max="1537" width="0" style="63" hidden="1" customWidth="1"/>
    <col min="1538" max="1538" width="7.5703125" style="63" customWidth="1"/>
    <col min="1539" max="1539" width="58.7109375" style="63" customWidth="1"/>
    <col min="1540" max="1540" width="21.28515625" style="63" bestFit="1" customWidth="1"/>
    <col min="1541" max="1541" width="0" style="63" hidden="1" customWidth="1"/>
    <col min="1542" max="1542" width="16.85546875" style="63" customWidth="1"/>
    <col min="1543" max="1543" width="12.85546875" style="63" customWidth="1"/>
    <col min="1544" max="1544" width="16.42578125" style="63" customWidth="1"/>
    <col min="1545" max="1545" width="15.28515625" style="63" customWidth="1"/>
    <col min="1546" max="1555" width="0" style="63" hidden="1" customWidth="1"/>
    <col min="1556" max="1556" width="9.28515625" style="63" bestFit="1" customWidth="1"/>
    <col min="1557" max="1792" width="9.140625" style="63"/>
    <col min="1793" max="1793" width="0" style="63" hidden="1" customWidth="1"/>
    <col min="1794" max="1794" width="7.5703125" style="63" customWidth="1"/>
    <col min="1795" max="1795" width="58.7109375" style="63" customWidth="1"/>
    <col min="1796" max="1796" width="21.28515625" style="63" bestFit="1" customWidth="1"/>
    <col min="1797" max="1797" width="0" style="63" hidden="1" customWidth="1"/>
    <col min="1798" max="1798" width="16.85546875" style="63" customWidth="1"/>
    <col min="1799" max="1799" width="12.85546875" style="63" customWidth="1"/>
    <col min="1800" max="1800" width="16.42578125" style="63" customWidth="1"/>
    <col min="1801" max="1801" width="15.28515625" style="63" customWidth="1"/>
    <col min="1802" max="1811" width="0" style="63" hidden="1" customWidth="1"/>
    <col min="1812" max="1812" width="9.28515625" style="63" bestFit="1" customWidth="1"/>
    <col min="1813" max="2048" width="9.140625" style="63"/>
    <col min="2049" max="2049" width="0" style="63" hidden="1" customWidth="1"/>
    <col min="2050" max="2050" width="7.5703125" style="63" customWidth="1"/>
    <col min="2051" max="2051" width="58.7109375" style="63" customWidth="1"/>
    <col min="2052" max="2052" width="21.28515625" style="63" bestFit="1" customWidth="1"/>
    <col min="2053" max="2053" width="0" style="63" hidden="1" customWidth="1"/>
    <col min="2054" max="2054" width="16.85546875" style="63" customWidth="1"/>
    <col min="2055" max="2055" width="12.85546875" style="63" customWidth="1"/>
    <col min="2056" max="2056" width="16.42578125" style="63" customWidth="1"/>
    <col min="2057" max="2057" width="15.28515625" style="63" customWidth="1"/>
    <col min="2058" max="2067" width="0" style="63" hidden="1" customWidth="1"/>
    <col min="2068" max="2068" width="9.28515625" style="63" bestFit="1" customWidth="1"/>
    <col min="2069" max="2304" width="9.140625" style="63"/>
    <col min="2305" max="2305" width="0" style="63" hidden="1" customWidth="1"/>
    <col min="2306" max="2306" width="7.5703125" style="63" customWidth="1"/>
    <col min="2307" max="2307" width="58.7109375" style="63" customWidth="1"/>
    <col min="2308" max="2308" width="21.28515625" style="63" bestFit="1" customWidth="1"/>
    <col min="2309" max="2309" width="0" style="63" hidden="1" customWidth="1"/>
    <col min="2310" max="2310" width="16.85546875" style="63" customWidth="1"/>
    <col min="2311" max="2311" width="12.85546875" style="63" customWidth="1"/>
    <col min="2312" max="2312" width="16.42578125" style="63" customWidth="1"/>
    <col min="2313" max="2313" width="15.28515625" style="63" customWidth="1"/>
    <col min="2314" max="2323" width="0" style="63" hidden="1" customWidth="1"/>
    <col min="2324" max="2324" width="9.28515625" style="63" bestFit="1" customWidth="1"/>
    <col min="2325" max="2560" width="9.140625" style="63"/>
    <col min="2561" max="2561" width="0" style="63" hidden="1" customWidth="1"/>
    <col min="2562" max="2562" width="7.5703125" style="63" customWidth="1"/>
    <col min="2563" max="2563" width="58.7109375" style="63" customWidth="1"/>
    <col min="2564" max="2564" width="21.28515625" style="63" bestFit="1" customWidth="1"/>
    <col min="2565" max="2565" width="0" style="63" hidden="1" customWidth="1"/>
    <col min="2566" max="2566" width="16.85546875" style="63" customWidth="1"/>
    <col min="2567" max="2567" width="12.85546875" style="63" customWidth="1"/>
    <col min="2568" max="2568" width="16.42578125" style="63" customWidth="1"/>
    <col min="2569" max="2569" width="15.28515625" style="63" customWidth="1"/>
    <col min="2570" max="2579" width="0" style="63" hidden="1" customWidth="1"/>
    <col min="2580" max="2580" width="9.28515625" style="63" bestFit="1" customWidth="1"/>
    <col min="2581" max="2816" width="9.140625" style="63"/>
    <col min="2817" max="2817" width="0" style="63" hidden="1" customWidth="1"/>
    <col min="2818" max="2818" width="7.5703125" style="63" customWidth="1"/>
    <col min="2819" max="2819" width="58.7109375" style="63" customWidth="1"/>
    <col min="2820" max="2820" width="21.28515625" style="63" bestFit="1" customWidth="1"/>
    <col min="2821" max="2821" width="0" style="63" hidden="1" customWidth="1"/>
    <col min="2822" max="2822" width="16.85546875" style="63" customWidth="1"/>
    <col min="2823" max="2823" width="12.85546875" style="63" customWidth="1"/>
    <col min="2824" max="2824" width="16.42578125" style="63" customWidth="1"/>
    <col min="2825" max="2825" width="15.28515625" style="63" customWidth="1"/>
    <col min="2826" max="2835" width="0" style="63" hidden="1" customWidth="1"/>
    <col min="2836" max="2836" width="9.28515625" style="63" bestFit="1" customWidth="1"/>
    <col min="2837" max="3072" width="9.140625" style="63"/>
    <col min="3073" max="3073" width="0" style="63" hidden="1" customWidth="1"/>
    <col min="3074" max="3074" width="7.5703125" style="63" customWidth="1"/>
    <col min="3075" max="3075" width="58.7109375" style="63" customWidth="1"/>
    <col min="3076" max="3076" width="21.28515625" style="63" bestFit="1" customWidth="1"/>
    <col min="3077" max="3077" width="0" style="63" hidden="1" customWidth="1"/>
    <col min="3078" max="3078" width="16.85546875" style="63" customWidth="1"/>
    <col min="3079" max="3079" width="12.85546875" style="63" customWidth="1"/>
    <col min="3080" max="3080" width="16.42578125" style="63" customWidth="1"/>
    <col min="3081" max="3081" width="15.28515625" style="63" customWidth="1"/>
    <col min="3082" max="3091" width="0" style="63" hidden="1" customWidth="1"/>
    <col min="3092" max="3092" width="9.28515625" style="63" bestFit="1" customWidth="1"/>
    <col min="3093" max="3328" width="9.140625" style="63"/>
    <col min="3329" max="3329" width="0" style="63" hidden="1" customWidth="1"/>
    <col min="3330" max="3330" width="7.5703125" style="63" customWidth="1"/>
    <col min="3331" max="3331" width="58.7109375" style="63" customWidth="1"/>
    <col min="3332" max="3332" width="21.28515625" style="63" bestFit="1" customWidth="1"/>
    <col min="3333" max="3333" width="0" style="63" hidden="1" customWidth="1"/>
    <col min="3334" max="3334" width="16.85546875" style="63" customWidth="1"/>
    <col min="3335" max="3335" width="12.85546875" style="63" customWidth="1"/>
    <col min="3336" max="3336" width="16.42578125" style="63" customWidth="1"/>
    <col min="3337" max="3337" width="15.28515625" style="63" customWidth="1"/>
    <col min="3338" max="3347" width="0" style="63" hidden="1" customWidth="1"/>
    <col min="3348" max="3348" width="9.28515625" style="63" bestFit="1" customWidth="1"/>
    <col min="3349" max="3584" width="9.140625" style="63"/>
    <col min="3585" max="3585" width="0" style="63" hidden="1" customWidth="1"/>
    <col min="3586" max="3586" width="7.5703125" style="63" customWidth="1"/>
    <col min="3587" max="3587" width="58.7109375" style="63" customWidth="1"/>
    <col min="3588" max="3588" width="21.28515625" style="63" bestFit="1" customWidth="1"/>
    <col min="3589" max="3589" width="0" style="63" hidden="1" customWidth="1"/>
    <col min="3590" max="3590" width="16.85546875" style="63" customWidth="1"/>
    <col min="3591" max="3591" width="12.85546875" style="63" customWidth="1"/>
    <col min="3592" max="3592" width="16.42578125" style="63" customWidth="1"/>
    <col min="3593" max="3593" width="15.28515625" style="63" customWidth="1"/>
    <col min="3594" max="3603" width="0" style="63" hidden="1" customWidth="1"/>
    <col min="3604" max="3604" width="9.28515625" style="63" bestFit="1" customWidth="1"/>
    <col min="3605" max="3840" width="9.140625" style="63"/>
    <col min="3841" max="3841" width="0" style="63" hidden="1" customWidth="1"/>
    <col min="3842" max="3842" width="7.5703125" style="63" customWidth="1"/>
    <col min="3843" max="3843" width="58.7109375" style="63" customWidth="1"/>
    <col min="3844" max="3844" width="21.28515625" style="63" bestFit="1" customWidth="1"/>
    <col min="3845" max="3845" width="0" style="63" hidden="1" customWidth="1"/>
    <col min="3846" max="3846" width="16.85546875" style="63" customWidth="1"/>
    <col min="3847" max="3847" width="12.85546875" style="63" customWidth="1"/>
    <col min="3848" max="3848" width="16.42578125" style="63" customWidth="1"/>
    <col min="3849" max="3849" width="15.28515625" style="63" customWidth="1"/>
    <col min="3850" max="3859" width="0" style="63" hidden="1" customWidth="1"/>
    <col min="3860" max="3860" width="9.28515625" style="63" bestFit="1" customWidth="1"/>
    <col min="3861" max="4096" width="9.140625" style="63"/>
    <col min="4097" max="4097" width="0" style="63" hidden="1" customWidth="1"/>
    <col min="4098" max="4098" width="7.5703125" style="63" customWidth="1"/>
    <col min="4099" max="4099" width="58.7109375" style="63" customWidth="1"/>
    <col min="4100" max="4100" width="21.28515625" style="63" bestFit="1" customWidth="1"/>
    <col min="4101" max="4101" width="0" style="63" hidden="1" customWidth="1"/>
    <col min="4102" max="4102" width="16.85546875" style="63" customWidth="1"/>
    <col min="4103" max="4103" width="12.85546875" style="63" customWidth="1"/>
    <col min="4104" max="4104" width="16.42578125" style="63" customWidth="1"/>
    <col min="4105" max="4105" width="15.28515625" style="63" customWidth="1"/>
    <col min="4106" max="4115" width="0" style="63" hidden="1" customWidth="1"/>
    <col min="4116" max="4116" width="9.28515625" style="63" bestFit="1" customWidth="1"/>
    <col min="4117" max="4352" width="9.140625" style="63"/>
    <col min="4353" max="4353" width="0" style="63" hidden="1" customWidth="1"/>
    <col min="4354" max="4354" width="7.5703125" style="63" customWidth="1"/>
    <col min="4355" max="4355" width="58.7109375" style="63" customWidth="1"/>
    <col min="4356" max="4356" width="21.28515625" style="63" bestFit="1" customWidth="1"/>
    <col min="4357" max="4357" width="0" style="63" hidden="1" customWidth="1"/>
    <col min="4358" max="4358" width="16.85546875" style="63" customWidth="1"/>
    <col min="4359" max="4359" width="12.85546875" style="63" customWidth="1"/>
    <col min="4360" max="4360" width="16.42578125" style="63" customWidth="1"/>
    <col min="4361" max="4361" width="15.28515625" style="63" customWidth="1"/>
    <col min="4362" max="4371" width="0" style="63" hidden="1" customWidth="1"/>
    <col min="4372" max="4372" width="9.28515625" style="63" bestFit="1" customWidth="1"/>
    <col min="4373" max="4608" width="9.140625" style="63"/>
    <col min="4609" max="4609" width="0" style="63" hidden="1" customWidth="1"/>
    <col min="4610" max="4610" width="7.5703125" style="63" customWidth="1"/>
    <col min="4611" max="4611" width="58.7109375" style="63" customWidth="1"/>
    <col min="4612" max="4612" width="21.28515625" style="63" bestFit="1" customWidth="1"/>
    <col min="4613" max="4613" width="0" style="63" hidden="1" customWidth="1"/>
    <col min="4614" max="4614" width="16.85546875" style="63" customWidth="1"/>
    <col min="4615" max="4615" width="12.85546875" style="63" customWidth="1"/>
    <col min="4616" max="4616" width="16.42578125" style="63" customWidth="1"/>
    <col min="4617" max="4617" width="15.28515625" style="63" customWidth="1"/>
    <col min="4618" max="4627" width="0" style="63" hidden="1" customWidth="1"/>
    <col min="4628" max="4628" width="9.28515625" style="63" bestFit="1" customWidth="1"/>
    <col min="4629" max="4864" width="9.140625" style="63"/>
    <col min="4865" max="4865" width="0" style="63" hidden="1" customWidth="1"/>
    <col min="4866" max="4866" width="7.5703125" style="63" customWidth="1"/>
    <col min="4867" max="4867" width="58.7109375" style="63" customWidth="1"/>
    <col min="4868" max="4868" width="21.28515625" style="63" bestFit="1" customWidth="1"/>
    <col min="4869" max="4869" width="0" style="63" hidden="1" customWidth="1"/>
    <col min="4870" max="4870" width="16.85546875" style="63" customWidth="1"/>
    <col min="4871" max="4871" width="12.85546875" style="63" customWidth="1"/>
    <col min="4872" max="4872" width="16.42578125" style="63" customWidth="1"/>
    <col min="4873" max="4873" width="15.28515625" style="63" customWidth="1"/>
    <col min="4874" max="4883" width="0" style="63" hidden="1" customWidth="1"/>
    <col min="4884" max="4884" width="9.28515625" style="63" bestFit="1" customWidth="1"/>
    <col min="4885" max="5120" width="9.140625" style="63"/>
    <col min="5121" max="5121" width="0" style="63" hidden="1" customWidth="1"/>
    <col min="5122" max="5122" width="7.5703125" style="63" customWidth="1"/>
    <col min="5123" max="5123" width="58.7109375" style="63" customWidth="1"/>
    <col min="5124" max="5124" width="21.28515625" style="63" bestFit="1" customWidth="1"/>
    <col min="5125" max="5125" width="0" style="63" hidden="1" customWidth="1"/>
    <col min="5126" max="5126" width="16.85546875" style="63" customWidth="1"/>
    <col min="5127" max="5127" width="12.85546875" style="63" customWidth="1"/>
    <col min="5128" max="5128" width="16.42578125" style="63" customWidth="1"/>
    <col min="5129" max="5129" width="15.28515625" style="63" customWidth="1"/>
    <col min="5130" max="5139" width="0" style="63" hidden="1" customWidth="1"/>
    <col min="5140" max="5140" width="9.28515625" style="63" bestFit="1" customWidth="1"/>
    <col min="5141" max="5376" width="9.140625" style="63"/>
    <col min="5377" max="5377" width="0" style="63" hidden="1" customWidth="1"/>
    <col min="5378" max="5378" width="7.5703125" style="63" customWidth="1"/>
    <col min="5379" max="5379" width="58.7109375" style="63" customWidth="1"/>
    <col min="5380" max="5380" width="21.28515625" style="63" bestFit="1" customWidth="1"/>
    <col min="5381" max="5381" width="0" style="63" hidden="1" customWidth="1"/>
    <col min="5382" max="5382" width="16.85546875" style="63" customWidth="1"/>
    <col min="5383" max="5383" width="12.85546875" style="63" customWidth="1"/>
    <col min="5384" max="5384" width="16.42578125" style="63" customWidth="1"/>
    <col min="5385" max="5385" width="15.28515625" style="63" customWidth="1"/>
    <col min="5386" max="5395" width="0" style="63" hidden="1" customWidth="1"/>
    <col min="5396" max="5396" width="9.28515625" style="63" bestFit="1" customWidth="1"/>
    <col min="5397" max="5632" width="9.140625" style="63"/>
    <col min="5633" max="5633" width="0" style="63" hidden="1" customWidth="1"/>
    <col min="5634" max="5634" width="7.5703125" style="63" customWidth="1"/>
    <col min="5635" max="5635" width="58.7109375" style="63" customWidth="1"/>
    <col min="5636" max="5636" width="21.28515625" style="63" bestFit="1" customWidth="1"/>
    <col min="5637" max="5637" width="0" style="63" hidden="1" customWidth="1"/>
    <col min="5638" max="5638" width="16.85546875" style="63" customWidth="1"/>
    <col min="5639" max="5639" width="12.85546875" style="63" customWidth="1"/>
    <col min="5640" max="5640" width="16.42578125" style="63" customWidth="1"/>
    <col min="5641" max="5641" width="15.28515625" style="63" customWidth="1"/>
    <col min="5642" max="5651" width="0" style="63" hidden="1" customWidth="1"/>
    <col min="5652" max="5652" width="9.28515625" style="63" bestFit="1" customWidth="1"/>
    <col min="5653" max="5888" width="9.140625" style="63"/>
    <col min="5889" max="5889" width="0" style="63" hidden="1" customWidth="1"/>
    <col min="5890" max="5890" width="7.5703125" style="63" customWidth="1"/>
    <col min="5891" max="5891" width="58.7109375" style="63" customWidth="1"/>
    <col min="5892" max="5892" width="21.28515625" style="63" bestFit="1" customWidth="1"/>
    <col min="5893" max="5893" width="0" style="63" hidden="1" customWidth="1"/>
    <col min="5894" max="5894" width="16.85546875" style="63" customWidth="1"/>
    <col min="5895" max="5895" width="12.85546875" style="63" customWidth="1"/>
    <col min="5896" max="5896" width="16.42578125" style="63" customWidth="1"/>
    <col min="5897" max="5897" width="15.28515625" style="63" customWidth="1"/>
    <col min="5898" max="5907" width="0" style="63" hidden="1" customWidth="1"/>
    <col min="5908" max="5908" width="9.28515625" style="63" bestFit="1" customWidth="1"/>
    <col min="5909" max="6144" width="9.140625" style="63"/>
    <col min="6145" max="6145" width="0" style="63" hidden="1" customWidth="1"/>
    <col min="6146" max="6146" width="7.5703125" style="63" customWidth="1"/>
    <col min="6147" max="6147" width="58.7109375" style="63" customWidth="1"/>
    <col min="6148" max="6148" width="21.28515625" style="63" bestFit="1" customWidth="1"/>
    <col min="6149" max="6149" width="0" style="63" hidden="1" customWidth="1"/>
    <col min="6150" max="6150" width="16.85546875" style="63" customWidth="1"/>
    <col min="6151" max="6151" width="12.85546875" style="63" customWidth="1"/>
    <col min="6152" max="6152" width="16.42578125" style="63" customWidth="1"/>
    <col min="6153" max="6153" width="15.28515625" style="63" customWidth="1"/>
    <col min="6154" max="6163" width="0" style="63" hidden="1" customWidth="1"/>
    <col min="6164" max="6164" width="9.28515625" style="63" bestFit="1" customWidth="1"/>
    <col min="6165" max="6400" width="9.140625" style="63"/>
    <col min="6401" max="6401" width="0" style="63" hidden="1" customWidth="1"/>
    <col min="6402" max="6402" width="7.5703125" style="63" customWidth="1"/>
    <col min="6403" max="6403" width="58.7109375" style="63" customWidth="1"/>
    <col min="6404" max="6404" width="21.28515625" style="63" bestFit="1" customWidth="1"/>
    <col min="6405" max="6405" width="0" style="63" hidden="1" customWidth="1"/>
    <col min="6406" max="6406" width="16.85546875" style="63" customWidth="1"/>
    <col min="6407" max="6407" width="12.85546875" style="63" customWidth="1"/>
    <col min="6408" max="6408" width="16.42578125" style="63" customWidth="1"/>
    <col min="6409" max="6409" width="15.28515625" style="63" customWidth="1"/>
    <col min="6410" max="6419" width="0" style="63" hidden="1" customWidth="1"/>
    <col min="6420" max="6420" width="9.28515625" style="63" bestFit="1" customWidth="1"/>
    <col min="6421" max="6656" width="9.140625" style="63"/>
    <col min="6657" max="6657" width="0" style="63" hidden="1" customWidth="1"/>
    <col min="6658" max="6658" width="7.5703125" style="63" customWidth="1"/>
    <col min="6659" max="6659" width="58.7109375" style="63" customWidth="1"/>
    <col min="6660" max="6660" width="21.28515625" style="63" bestFit="1" customWidth="1"/>
    <col min="6661" max="6661" width="0" style="63" hidden="1" customWidth="1"/>
    <col min="6662" max="6662" width="16.85546875" style="63" customWidth="1"/>
    <col min="6663" max="6663" width="12.85546875" style="63" customWidth="1"/>
    <col min="6664" max="6664" width="16.42578125" style="63" customWidth="1"/>
    <col min="6665" max="6665" width="15.28515625" style="63" customWidth="1"/>
    <col min="6666" max="6675" width="0" style="63" hidden="1" customWidth="1"/>
    <col min="6676" max="6676" width="9.28515625" style="63" bestFit="1" customWidth="1"/>
    <col min="6677" max="6912" width="9.140625" style="63"/>
    <col min="6913" max="6913" width="0" style="63" hidden="1" customWidth="1"/>
    <col min="6914" max="6914" width="7.5703125" style="63" customWidth="1"/>
    <col min="6915" max="6915" width="58.7109375" style="63" customWidth="1"/>
    <col min="6916" max="6916" width="21.28515625" style="63" bestFit="1" customWidth="1"/>
    <col min="6917" max="6917" width="0" style="63" hidden="1" customWidth="1"/>
    <col min="6918" max="6918" width="16.85546875" style="63" customWidth="1"/>
    <col min="6919" max="6919" width="12.85546875" style="63" customWidth="1"/>
    <col min="6920" max="6920" width="16.42578125" style="63" customWidth="1"/>
    <col min="6921" max="6921" width="15.28515625" style="63" customWidth="1"/>
    <col min="6922" max="6931" width="0" style="63" hidden="1" customWidth="1"/>
    <col min="6932" max="6932" width="9.28515625" style="63" bestFit="1" customWidth="1"/>
    <col min="6933" max="7168" width="9.140625" style="63"/>
    <col min="7169" max="7169" width="0" style="63" hidden="1" customWidth="1"/>
    <col min="7170" max="7170" width="7.5703125" style="63" customWidth="1"/>
    <col min="7171" max="7171" width="58.7109375" style="63" customWidth="1"/>
    <col min="7172" max="7172" width="21.28515625" style="63" bestFit="1" customWidth="1"/>
    <col min="7173" max="7173" width="0" style="63" hidden="1" customWidth="1"/>
    <col min="7174" max="7174" width="16.85546875" style="63" customWidth="1"/>
    <col min="7175" max="7175" width="12.85546875" style="63" customWidth="1"/>
    <col min="7176" max="7176" width="16.42578125" style="63" customWidth="1"/>
    <col min="7177" max="7177" width="15.28515625" style="63" customWidth="1"/>
    <col min="7178" max="7187" width="0" style="63" hidden="1" customWidth="1"/>
    <col min="7188" max="7188" width="9.28515625" style="63" bestFit="1" customWidth="1"/>
    <col min="7189" max="7424" width="9.140625" style="63"/>
    <col min="7425" max="7425" width="0" style="63" hidden="1" customWidth="1"/>
    <col min="7426" max="7426" width="7.5703125" style="63" customWidth="1"/>
    <col min="7427" max="7427" width="58.7109375" style="63" customWidth="1"/>
    <col min="7428" max="7428" width="21.28515625" style="63" bestFit="1" customWidth="1"/>
    <col min="7429" max="7429" width="0" style="63" hidden="1" customWidth="1"/>
    <col min="7430" max="7430" width="16.85546875" style="63" customWidth="1"/>
    <col min="7431" max="7431" width="12.85546875" style="63" customWidth="1"/>
    <col min="7432" max="7432" width="16.42578125" style="63" customWidth="1"/>
    <col min="7433" max="7433" width="15.28515625" style="63" customWidth="1"/>
    <col min="7434" max="7443" width="0" style="63" hidden="1" customWidth="1"/>
    <col min="7444" max="7444" width="9.28515625" style="63" bestFit="1" customWidth="1"/>
    <col min="7445" max="7680" width="9.140625" style="63"/>
    <col min="7681" max="7681" width="0" style="63" hidden="1" customWidth="1"/>
    <col min="7682" max="7682" width="7.5703125" style="63" customWidth="1"/>
    <col min="7683" max="7683" width="58.7109375" style="63" customWidth="1"/>
    <col min="7684" max="7684" width="21.28515625" style="63" bestFit="1" customWidth="1"/>
    <col min="7685" max="7685" width="0" style="63" hidden="1" customWidth="1"/>
    <col min="7686" max="7686" width="16.85546875" style="63" customWidth="1"/>
    <col min="7687" max="7687" width="12.85546875" style="63" customWidth="1"/>
    <col min="7688" max="7688" width="16.42578125" style="63" customWidth="1"/>
    <col min="7689" max="7689" width="15.28515625" style="63" customWidth="1"/>
    <col min="7690" max="7699" width="0" style="63" hidden="1" customWidth="1"/>
    <col min="7700" max="7700" width="9.28515625" style="63" bestFit="1" customWidth="1"/>
    <col min="7701" max="7936" width="9.140625" style="63"/>
    <col min="7937" max="7937" width="0" style="63" hidden="1" customWidth="1"/>
    <col min="7938" max="7938" width="7.5703125" style="63" customWidth="1"/>
    <col min="7939" max="7939" width="58.7109375" style="63" customWidth="1"/>
    <col min="7940" max="7940" width="21.28515625" style="63" bestFit="1" customWidth="1"/>
    <col min="7941" max="7941" width="0" style="63" hidden="1" customWidth="1"/>
    <col min="7942" max="7942" width="16.85546875" style="63" customWidth="1"/>
    <col min="7943" max="7943" width="12.85546875" style="63" customWidth="1"/>
    <col min="7944" max="7944" width="16.42578125" style="63" customWidth="1"/>
    <col min="7945" max="7945" width="15.28515625" style="63" customWidth="1"/>
    <col min="7946" max="7955" width="0" style="63" hidden="1" customWidth="1"/>
    <col min="7956" max="7956" width="9.28515625" style="63" bestFit="1" customWidth="1"/>
    <col min="7957" max="8192" width="9.140625" style="63"/>
    <col min="8193" max="8193" width="0" style="63" hidden="1" customWidth="1"/>
    <col min="8194" max="8194" width="7.5703125" style="63" customWidth="1"/>
    <col min="8195" max="8195" width="58.7109375" style="63" customWidth="1"/>
    <col min="8196" max="8196" width="21.28515625" style="63" bestFit="1" customWidth="1"/>
    <col min="8197" max="8197" width="0" style="63" hidden="1" customWidth="1"/>
    <col min="8198" max="8198" width="16.85546875" style="63" customWidth="1"/>
    <col min="8199" max="8199" width="12.85546875" style="63" customWidth="1"/>
    <col min="8200" max="8200" width="16.42578125" style="63" customWidth="1"/>
    <col min="8201" max="8201" width="15.28515625" style="63" customWidth="1"/>
    <col min="8202" max="8211" width="0" style="63" hidden="1" customWidth="1"/>
    <col min="8212" max="8212" width="9.28515625" style="63" bestFit="1" customWidth="1"/>
    <col min="8213" max="8448" width="9.140625" style="63"/>
    <col min="8449" max="8449" width="0" style="63" hidden="1" customWidth="1"/>
    <col min="8450" max="8450" width="7.5703125" style="63" customWidth="1"/>
    <col min="8451" max="8451" width="58.7109375" style="63" customWidth="1"/>
    <col min="8452" max="8452" width="21.28515625" style="63" bestFit="1" customWidth="1"/>
    <col min="8453" max="8453" width="0" style="63" hidden="1" customWidth="1"/>
    <col min="8454" max="8454" width="16.85546875" style="63" customWidth="1"/>
    <col min="8455" max="8455" width="12.85546875" style="63" customWidth="1"/>
    <col min="8456" max="8456" width="16.42578125" style="63" customWidth="1"/>
    <col min="8457" max="8457" width="15.28515625" style="63" customWidth="1"/>
    <col min="8458" max="8467" width="0" style="63" hidden="1" customWidth="1"/>
    <col min="8468" max="8468" width="9.28515625" style="63" bestFit="1" customWidth="1"/>
    <col min="8469" max="8704" width="9.140625" style="63"/>
    <col min="8705" max="8705" width="0" style="63" hidden="1" customWidth="1"/>
    <col min="8706" max="8706" width="7.5703125" style="63" customWidth="1"/>
    <col min="8707" max="8707" width="58.7109375" style="63" customWidth="1"/>
    <col min="8708" max="8708" width="21.28515625" style="63" bestFit="1" customWidth="1"/>
    <col min="8709" max="8709" width="0" style="63" hidden="1" customWidth="1"/>
    <col min="8710" max="8710" width="16.85546875" style="63" customWidth="1"/>
    <col min="8711" max="8711" width="12.85546875" style="63" customWidth="1"/>
    <col min="8712" max="8712" width="16.42578125" style="63" customWidth="1"/>
    <col min="8713" max="8713" width="15.28515625" style="63" customWidth="1"/>
    <col min="8714" max="8723" width="0" style="63" hidden="1" customWidth="1"/>
    <col min="8724" max="8724" width="9.28515625" style="63" bestFit="1" customWidth="1"/>
    <col min="8725" max="8960" width="9.140625" style="63"/>
    <col min="8961" max="8961" width="0" style="63" hidden="1" customWidth="1"/>
    <col min="8962" max="8962" width="7.5703125" style="63" customWidth="1"/>
    <col min="8963" max="8963" width="58.7109375" style="63" customWidth="1"/>
    <col min="8964" max="8964" width="21.28515625" style="63" bestFit="1" customWidth="1"/>
    <col min="8965" max="8965" width="0" style="63" hidden="1" customWidth="1"/>
    <col min="8966" max="8966" width="16.85546875" style="63" customWidth="1"/>
    <col min="8967" max="8967" width="12.85546875" style="63" customWidth="1"/>
    <col min="8968" max="8968" width="16.42578125" style="63" customWidth="1"/>
    <col min="8969" max="8969" width="15.28515625" style="63" customWidth="1"/>
    <col min="8970" max="8979" width="0" style="63" hidden="1" customWidth="1"/>
    <col min="8980" max="8980" width="9.28515625" style="63" bestFit="1" customWidth="1"/>
    <col min="8981" max="9216" width="9.140625" style="63"/>
    <col min="9217" max="9217" width="0" style="63" hidden="1" customWidth="1"/>
    <col min="9218" max="9218" width="7.5703125" style="63" customWidth="1"/>
    <col min="9219" max="9219" width="58.7109375" style="63" customWidth="1"/>
    <col min="9220" max="9220" width="21.28515625" style="63" bestFit="1" customWidth="1"/>
    <col min="9221" max="9221" width="0" style="63" hidden="1" customWidth="1"/>
    <col min="9222" max="9222" width="16.85546875" style="63" customWidth="1"/>
    <col min="9223" max="9223" width="12.85546875" style="63" customWidth="1"/>
    <col min="9224" max="9224" width="16.42578125" style="63" customWidth="1"/>
    <col min="9225" max="9225" width="15.28515625" style="63" customWidth="1"/>
    <col min="9226" max="9235" width="0" style="63" hidden="1" customWidth="1"/>
    <col min="9236" max="9236" width="9.28515625" style="63" bestFit="1" customWidth="1"/>
    <col min="9237" max="9472" width="9.140625" style="63"/>
    <col min="9473" max="9473" width="0" style="63" hidden="1" customWidth="1"/>
    <col min="9474" max="9474" width="7.5703125" style="63" customWidth="1"/>
    <col min="9475" max="9475" width="58.7109375" style="63" customWidth="1"/>
    <col min="9476" max="9476" width="21.28515625" style="63" bestFit="1" customWidth="1"/>
    <col min="9477" max="9477" width="0" style="63" hidden="1" customWidth="1"/>
    <col min="9478" max="9478" width="16.85546875" style="63" customWidth="1"/>
    <col min="9479" max="9479" width="12.85546875" style="63" customWidth="1"/>
    <col min="9480" max="9480" width="16.42578125" style="63" customWidth="1"/>
    <col min="9481" max="9481" width="15.28515625" style="63" customWidth="1"/>
    <col min="9482" max="9491" width="0" style="63" hidden="1" customWidth="1"/>
    <col min="9492" max="9492" width="9.28515625" style="63" bestFit="1" customWidth="1"/>
    <col min="9493" max="9728" width="9.140625" style="63"/>
    <col min="9729" max="9729" width="0" style="63" hidden="1" customWidth="1"/>
    <col min="9730" max="9730" width="7.5703125" style="63" customWidth="1"/>
    <col min="9731" max="9731" width="58.7109375" style="63" customWidth="1"/>
    <col min="9732" max="9732" width="21.28515625" style="63" bestFit="1" customWidth="1"/>
    <col min="9733" max="9733" width="0" style="63" hidden="1" customWidth="1"/>
    <col min="9734" max="9734" width="16.85546875" style="63" customWidth="1"/>
    <col min="9735" max="9735" width="12.85546875" style="63" customWidth="1"/>
    <col min="9736" max="9736" width="16.42578125" style="63" customWidth="1"/>
    <col min="9737" max="9737" width="15.28515625" style="63" customWidth="1"/>
    <col min="9738" max="9747" width="0" style="63" hidden="1" customWidth="1"/>
    <col min="9748" max="9748" width="9.28515625" style="63" bestFit="1" customWidth="1"/>
    <col min="9749" max="9984" width="9.140625" style="63"/>
    <col min="9985" max="9985" width="0" style="63" hidden="1" customWidth="1"/>
    <col min="9986" max="9986" width="7.5703125" style="63" customWidth="1"/>
    <col min="9987" max="9987" width="58.7109375" style="63" customWidth="1"/>
    <col min="9988" max="9988" width="21.28515625" style="63" bestFit="1" customWidth="1"/>
    <col min="9989" max="9989" width="0" style="63" hidden="1" customWidth="1"/>
    <col min="9990" max="9990" width="16.85546875" style="63" customWidth="1"/>
    <col min="9991" max="9991" width="12.85546875" style="63" customWidth="1"/>
    <col min="9992" max="9992" width="16.42578125" style="63" customWidth="1"/>
    <col min="9993" max="9993" width="15.28515625" style="63" customWidth="1"/>
    <col min="9994" max="10003" width="0" style="63" hidden="1" customWidth="1"/>
    <col min="10004" max="10004" width="9.28515625" style="63" bestFit="1" customWidth="1"/>
    <col min="10005" max="10240" width="9.140625" style="63"/>
    <col min="10241" max="10241" width="0" style="63" hidden="1" customWidth="1"/>
    <col min="10242" max="10242" width="7.5703125" style="63" customWidth="1"/>
    <col min="10243" max="10243" width="58.7109375" style="63" customWidth="1"/>
    <col min="10244" max="10244" width="21.28515625" style="63" bestFit="1" customWidth="1"/>
    <col min="10245" max="10245" width="0" style="63" hidden="1" customWidth="1"/>
    <col min="10246" max="10246" width="16.85546875" style="63" customWidth="1"/>
    <col min="10247" max="10247" width="12.85546875" style="63" customWidth="1"/>
    <col min="10248" max="10248" width="16.42578125" style="63" customWidth="1"/>
    <col min="10249" max="10249" width="15.28515625" style="63" customWidth="1"/>
    <col min="10250" max="10259" width="0" style="63" hidden="1" customWidth="1"/>
    <col min="10260" max="10260" width="9.28515625" style="63" bestFit="1" customWidth="1"/>
    <col min="10261" max="10496" width="9.140625" style="63"/>
    <col min="10497" max="10497" width="0" style="63" hidden="1" customWidth="1"/>
    <col min="10498" max="10498" width="7.5703125" style="63" customWidth="1"/>
    <col min="10499" max="10499" width="58.7109375" style="63" customWidth="1"/>
    <col min="10500" max="10500" width="21.28515625" style="63" bestFit="1" customWidth="1"/>
    <col min="10501" max="10501" width="0" style="63" hidden="1" customWidth="1"/>
    <col min="10502" max="10502" width="16.85546875" style="63" customWidth="1"/>
    <col min="10503" max="10503" width="12.85546875" style="63" customWidth="1"/>
    <col min="10504" max="10504" width="16.42578125" style="63" customWidth="1"/>
    <col min="10505" max="10505" width="15.28515625" style="63" customWidth="1"/>
    <col min="10506" max="10515" width="0" style="63" hidden="1" customWidth="1"/>
    <col min="10516" max="10516" width="9.28515625" style="63" bestFit="1" customWidth="1"/>
    <col min="10517" max="10752" width="9.140625" style="63"/>
    <col min="10753" max="10753" width="0" style="63" hidden="1" customWidth="1"/>
    <col min="10754" max="10754" width="7.5703125" style="63" customWidth="1"/>
    <col min="10755" max="10755" width="58.7109375" style="63" customWidth="1"/>
    <col min="10756" max="10756" width="21.28515625" style="63" bestFit="1" customWidth="1"/>
    <col min="10757" max="10757" width="0" style="63" hidden="1" customWidth="1"/>
    <col min="10758" max="10758" width="16.85546875" style="63" customWidth="1"/>
    <col min="10759" max="10759" width="12.85546875" style="63" customWidth="1"/>
    <col min="10760" max="10760" width="16.42578125" style="63" customWidth="1"/>
    <col min="10761" max="10761" width="15.28515625" style="63" customWidth="1"/>
    <col min="10762" max="10771" width="0" style="63" hidden="1" customWidth="1"/>
    <col min="10772" max="10772" width="9.28515625" style="63" bestFit="1" customWidth="1"/>
    <col min="10773" max="11008" width="9.140625" style="63"/>
    <col min="11009" max="11009" width="0" style="63" hidden="1" customWidth="1"/>
    <col min="11010" max="11010" width="7.5703125" style="63" customWidth="1"/>
    <col min="11011" max="11011" width="58.7109375" style="63" customWidth="1"/>
    <col min="11012" max="11012" width="21.28515625" style="63" bestFit="1" customWidth="1"/>
    <col min="11013" max="11013" width="0" style="63" hidden="1" customWidth="1"/>
    <col min="11014" max="11014" width="16.85546875" style="63" customWidth="1"/>
    <col min="11015" max="11015" width="12.85546875" style="63" customWidth="1"/>
    <col min="11016" max="11016" width="16.42578125" style="63" customWidth="1"/>
    <col min="11017" max="11017" width="15.28515625" style="63" customWidth="1"/>
    <col min="11018" max="11027" width="0" style="63" hidden="1" customWidth="1"/>
    <col min="11028" max="11028" width="9.28515625" style="63" bestFit="1" customWidth="1"/>
    <col min="11029" max="11264" width="9.140625" style="63"/>
    <col min="11265" max="11265" width="0" style="63" hidden="1" customWidth="1"/>
    <col min="11266" max="11266" width="7.5703125" style="63" customWidth="1"/>
    <col min="11267" max="11267" width="58.7109375" style="63" customWidth="1"/>
    <col min="11268" max="11268" width="21.28515625" style="63" bestFit="1" customWidth="1"/>
    <col min="11269" max="11269" width="0" style="63" hidden="1" customWidth="1"/>
    <col min="11270" max="11270" width="16.85546875" style="63" customWidth="1"/>
    <col min="11271" max="11271" width="12.85546875" style="63" customWidth="1"/>
    <col min="11272" max="11272" width="16.42578125" style="63" customWidth="1"/>
    <col min="11273" max="11273" width="15.28515625" style="63" customWidth="1"/>
    <col min="11274" max="11283" width="0" style="63" hidden="1" customWidth="1"/>
    <col min="11284" max="11284" width="9.28515625" style="63" bestFit="1" customWidth="1"/>
    <col min="11285" max="11520" width="9.140625" style="63"/>
    <col min="11521" max="11521" width="0" style="63" hidden="1" customWidth="1"/>
    <col min="11522" max="11522" width="7.5703125" style="63" customWidth="1"/>
    <col min="11523" max="11523" width="58.7109375" style="63" customWidth="1"/>
    <col min="11524" max="11524" width="21.28515625" style="63" bestFit="1" customWidth="1"/>
    <col min="11525" max="11525" width="0" style="63" hidden="1" customWidth="1"/>
    <col min="11526" max="11526" width="16.85546875" style="63" customWidth="1"/>
    <col min="11527" max="11527" width="12.85546875" style="63" customWidth="1"/>
    <col min="11528" max="11528" width="16.42578125" style="63" customWidth="1"/>
    <col min="11529" max="11529" width="15.28515625" style="63" customWidth="1"/>
    <col min="11530" max="11539" width="0" style="63" hidden="1" customWidth="1"/>
    <col min="11540" max="11540" width="9.28515625" style="63" bestFit="1" customWidth="1"/>
    <col min="11541" max="11776" width="9.140625" style="63"/>
    <col min="11777" max="11777" width="0" style="63" hidden="1" customWidth="1"/>
    <col min="11778" max="11778" width="7.5703125" style="63" customWidth="1"/>
    <col min="11779" max="11779" width="58.7109375" style="63" customWidth="1"/>
    <col min="11780" max="11780" width="21.28515625" style="63" bestFit="1" customWidth="1"/>
    <col min="11781" max="11781" width="0" style="63" hidden="1" customWidth="1"/>
    <col min="11782" max="11782" width="16.85546875" style="63" customWidth="1"/>
    <col min="11783" max="11783" width="12.85546875" style="63" customWidth="1"/>
    <col min="11784" max="11784" width="16.42578125" style="63" customWidth="1"/>
    <col min="11785" max="11785" width="15.28515625" style="63" customWidth="1"/>
    <col min="11786" max="11795" width="0" style="63" hidden="1" customWidth="1"/>
    <col min="11796" max="11796" width="9.28515625" style="63" bestFit="1" customWidth="1"/>
    <col min="11797" max="12032" width="9.140625" style="63"/>
    <col min="12033" max="12033" width="0" style="63" hidden="1" customWidth="1"/>
    <col min="12034" max="12034" width="7.5703125" style="63" customWidth="1"/>
    <col min="12035" max="12035" width="58.7109375" style="63" customWidth="1"/>
    <col min="12036" max="12036" width="21.28515625" style="63" bestFit="1" customWidth="1"/>
    <col min="12037" max="12037" width="0" style="63" hidden="1" customWidth="1"/>
    <col min="12038" max="12038" width="16.85546875" style="63" customWidth="1"/>
    <col min="12039" max="12039" width="12.85546875" style="63" customWidth="1"/>
    <col min="12040" max="12040" width="16.42578125" style="63" customWidth="1"/>
    <col min="12041" max="12041" width="15.28515625" style="63" customWidth="1"/>
    <col min="12042" max="12051" width="0" style="63" hidden="1" customWidth="1"/>
    <col min="12052" max="12052" width="9.28515625" style="63" bestFit="1" customWidth="1"/>
    <col min="12053" max="12288" width="9.140625" style="63"/>
    <col min="12289" max="12289" width="0" style="63" hidden="1" customWidth="1"/>
    <col min="12290" max="12290" width="7.5703125" style="63" customWidth="1"/>
    <col min="12291" max="12291" width="58.7109375" style="63" customWidth="1"/>
    <col min="12292" max="12292" width="21.28515625" style="63" bestFit="1" customWidth="1"/>
    <col min="12293" max="12293" width="0" style="63" hidden="1" customWidth="1"/>
    <col min="12294" max="12294" width="16.85546875" style="63" customWidth="1"/>
    <col min="12295" max="12295" width="12.85546875" style="63" customWidth="1"/>
    <col min="12296" max="12296" width="16.42578125" style="63" customWidth="1"/>
    <col min="12297" max="12297" width="15.28515625" style="63" customWidth="1"/>
    <col min="12298" max="12307" width="0" style="63" hidden="1" customWidth="1"/>
    <col min="12308" max="12308" width="9.28515625" style="63" bestFit="1" customWidth="1"/>
    <col min="12309" max="12544" width="9.140625" style="63"/>
    <col min="12545" max="12545" width="0" style="63" hidden="1" customWidth="1"/>
    <col min="12546" max="12546" width="7.5703125" style="63" customWidth="1"/>
    <col min="12547" max="12547" width="58.7109375" style="63" customWidth="1"/>
    <col min="12548" max="12548" width="21.28515625" style="63" bestFit="1" customWidth="1"/>
    <col min="12549" max="12549" width="0" style="63" hidden="1" customWidth="1"/>
    <col min="12550" max="12550" width="16.85546875" style="63" customWidth="1"/>
    <col min="12551" max="12551" width="12.85546875" style="63" customWidth="1"/>
    <col min="12552" max="12552" width="16.42578125" style="63" customWidth="1"/>
    <col min="12553" max="12553" width="15.28515625" style="63" customWidth="1"/>
    <col min="12554" max="12563" width="0" style="63" hidden="1" customWidth="1"/>
    <col min="12564" max="12564" width="9.28515625" style="63" bestFit="1" customWidth="1"/>
    <col min="12565" max="12800" width="9.140625" style="63"/>
    <col min="12801" max="12801" width="0" style="63" hidden="1" customWidth="1"/>
    <col min="12802" max="12802" width="7.5703125" style="63" customWidth="1"/>
    <col min="12803" max="12803" width="58.7109375" style="63" customWidth="1"/>
    <col min="12804" max="12804" width="21.28515625" style="63" bestFit="1" customWidth="1"/>
    <col min="12805" max="12805" width="0" style="63" hidden="1" customWidth="1"/>
    <col min="12806" max="12806" width="16.85546875" style="63" customWidth="1"/>
    <col min="12807" max="12807" width="12.85546875" style="63" customWidth="1"/>
    <col min="12808" max="12808" width="16.42578125" style="63" customWidth="1"/>
    <col min="12809" max="12809" width="15.28515625" style="63" customWidth="1"/>
    <col min="12810" max="12819" width="0" style="63" hidden="1" customWidth="1"/>
    <col min="12820" max="12820" width="9.28515625" style="63" bestFit="1" customWidth="1"/>
    <col min="12821" max="13056" width="9.140625" style="63"/>
    <col min="13057" max="13057" width="0" style="63" hidden="1" customWidth="1"/>
    <col min="13058" max="13058" width="7.5703125" style="63" customWidth="1"/>
    <col min="13059" max="13059" width="58.7109375" style="63" customWidth="1"/>
    <col min="13060" max="13060" width="21.28515625" style="63" bestFit="1" customWidth="1"/>
    <col min="13061" max="13061" width="0" style="63" hidden="1" customWidth="1"/>
    <col min="13062" max="13062" width="16.85546875" style="63" customWidth="1"/>
    <col min="13063" max="13063" width="12.85546875" style="63" customWidth="1"/>
    <col min="13064" max="13064" width="16.42578125" style="63" customWidth="1"/>
    <col min="13065" max="13065" width="15.28515625" style="63" customWidth="1"/>
    <col min="13066" max="13075" width="0" style="63" hidden="1" customWidth="1"/>
    <col min="13076" max="13076" width="9.28515625" style="63" bestFit="1" customWidth="1"/>
    <col min="13077" max="13312" width="9.140625" style="63"/>
    <col min="13313" max="13313" width="0" style="63" hidden="1" customWidth="1"/>
    <col min="13314" max="13314" width="7.5703125" style="63" customWidth="1"/>
    <col min="13315" max="13315" width="58.7109375" style="63" customWidth="1"/>
    <col min="13316" max="13316" width="21.28515625" style="63" bestFit="1" customWidth="1"/>
    <col min="13317" max="13317" width="0" style="63" hidden="1" customWidth="1"/>
    <col min="13318" max="13318" width="16.85546875" style="63" customWidth="1"/>
    <col min="13319" max="13319" width="12.85546875" style="63" customWidth="1"/>
    <col min="13320" max="13320" width="16.42578125" style="63" customWidth="1"/>
    <col min="13321" max="13321" width="15.28515625" style="63" customWidth="1"/>
    <col min="13322" max="13331" width="0" style="63" hidden="1" customWidth="1"/>
    <col min="13332" max="13332" width="9.28515625" style="63" bestFit="1" customWidth="1"/>
    <col min="13333" max="13568" width="9.140625" style="63"/>
    <col min="13569" max="13569" width="0" style="63" hidden="1" customWidth="1"/>
    <col min="13570" max="13570" width="7.5703125" style="63" customWidth="1"/>
    <col min="13571" max="13571" width="58.7109375" style="63" customWidth="1"/>
    <col min="13572" max="13572" width="21.28515625" style="63" bestFit="1" customWidth="1"/>
    <col min="13573" max="13573" width="0" style="63" hidden="1" customWidth="1"/>
    <col min="13574" max="13574" width="16.85546875" style="63" customWidth="1"/>
    <col min="13575" max="13575" width="12.85546875" style="63" customWidth="1"/>
    <col min="13576" max="13576" width="16.42578125" style="63" customWidth="1"/>
    <col min="13577" max="13577" width="15.28515625" style="63" customWidth="1"/>
    <col min="13578" max="13587" width="0" style="63" hidden="1" customWidth="1"/>
    <col min="13588" max="13588" width="9.28515625" style="63" bestFit="1" customWidth="1"/>
    <col min="13589" max="13824" width="9.140625" style="63"/>
    <col min="13825" max="13825" width="0" style="63" hidden="1" customWidth="1"/>
    <col min="13826" max="13826" width="7.5703125" style="63" customWidth="1"/>
    <col min="13827" max="13827" width="58.7109375" style="63" customWidth="1"/>
    <col min="13828" max="13828" width="21.28515625" style="63" bestFit="1" customWidth="1"/>
    <col min="13829" max="13829" width="0" style="63" hidden="1" customWidth="1"/>
    <col min="13830" max="13830" width="16.85546875" style="63" customWidth="1"/>
    <col min="13831" max="13831" width="12.85546875" style="63" customWidth="1"/>
    <col min="13832" max="13832" width="16.42578125" style="63" customWidth="1"/>
    <col min="13833" max="13833" width="15.28515625" style="63" customWidth="1"/>
    <col min="13834" max="13843" width="0" style="63" hidden="1" customWidth="1"/>
    <col min="13844" max="13844" width="9.28515625" style="63" bestFit="1" customWidth="1"/>
    <col min="13845" max="14080" width="9.140625" style="63"/>
    <col min="14081" max="14081" width="0" style="63" hidden="1" customWidth="1"/>
    <col min="14082" max="14082" width="7.5703125" style="63" customWidth="1"/>
    <col min="14083" max="14083" width="58.7109375" style="63" customWidth="1"/>
    <col min="14084" max="14084" width="21.28515625" style="63" bestFit="1" customWidth="1"/>
    <col min="14085" max="14085" width="0" style="63" hidden="1" customWidth="1"/>
    <col min="14086" max="14086" width="16.85546875" style="63" customWidth="1"/>
    <col min="14087" max="14087" width="12.85546875" style="63" customWidth="1"/>
    <col min="14088" max="14088" width="16.42578125" style="63" customWidth="1"/>
    <col min="14089" max="14089" width="15.28515625" style="63" customWidth="1"/>
    <col min="14090" max="14099" width="0" style="63" hidden="1" customWidth="1"/>
    <col min="14100" max="14100" width="9.28515625" style="63" bestFit="1" customWidth="1"/>
    <col min="14101" max="14336" width="9.140625" style="63"/>
    <col min="14337" max="14337" width="0" style="63" hidden="1" customWidth="1"/>
    <col min="14338" max="14338" width="7.5703125" style="63" customWidth="1"/>
    <col min="14339" max="14339" width="58.7109375" style="63" customWidth="1"/>
    <col min="14340" max="14340" width="21.28515625" style="63" bestFit="1" customWidth="1"/>
    <col min="14341" max="14341" width="0" style="63" hidden="1" customWidth="1"/>
    <col min="14342" max="14342" width="16.85546875" style="63" customWidth="1"/>
    <col min="14343" max="14343" width="12.85546875" style="63" customWidth="1"/>
    <col min="14344" max="14344" width="16.42578125" style="63" customWidth="1"/>
    <col min="14345" max="14345" width="15.28515625" style="63" customWidth="1"/>
    <col min="14346" max="14355" width="0" style="63" hidden="1" customWidth="1"/>
    <col min="14356" max="14356" width="9.28515625" style="63" bestFit="1" customWidth="1"/>
    <col min="14357" max="14592" width="9.140625" style="63"/>
    <col min="14593" max="14593" width="0" style="63" hidden="1" customWidth="1"/>
    <col min="14594" max="14594" width="7.5703125" style="63" customWidth="1"/>
    <col min="14595" max="14595" width="58.7109375" style="63" customWidth="1"/>
    <col min="14596" max="14596" width="21.28515625" style="63" bestFit="1" customWidth="1"/>
    <col min="14597" max="14597" width="0" style="63" hidden="1" customWidth="1"/>
    <col min="14598" max="14598" width="16.85546875" style="63" customWidth="1"/>
    <col min="14599" max="14599" width="12.85546875" style="63" customWidth="1"/>
    <col min="14600" max="14600" width="16.42578125" style="63" customWidth="1"/>
    <col min="14601" max="14601" width="15.28515625" style="63" customWidth="1"/>
    <col min="14602" max="14611" width="0" style="63" hidden="1" customWidth="1"/>
    <col min="14612" max="14612" width="9.28515625" style="63" bestFit="1" customWidth="1"/>
    <col min="14613" max="14848" width="9.140625" style="63"/>
    <col min="14849" max="14849" width="0" style="63" hidden="1" customWidth="1"/>
    <col min="14850" max="14850" width="7.5703125" style="63" customWidth="1"/>
    <col min="14851" max="14851" width="58.7109375" style="63" customWidth="1"/>
    <col min="14852" max="14852" width="21.28515625" style="63" bestFit="1" customWidth="1"/>
    <col min="14853" max="14853" width="0" style="63" hidden="1" customWidth="1"/>
    <col min="14854" max="14854" width="16.85546875" style="63" customWidth="1"/>
    <col min="14855" max="14855" width="12.85546875" style="63" customWidth="1"/>
    <col min="14856" max="14856" width="16.42578125" style="63" customWidth="1"/>
    <col min="14857" max="14857" width="15.28515625" style="63" customWidth="1"/>
    <col min="14858" max="14867" width="0" style="63" hidden="1" customWidth="1"/>
    <col min="14868" max="14868" width="9.28515625" style="63" bestFit="1" customWidth="1"/>
    <col min="14869" max="15104" width="9.140625" style="63"/>
    <col min="15105" max="15105" width="0" style="63" hidden="1" customWidth="1"/>
    <col min="15106" max="15106" width="7.5703125" style="63" customWidth="1"/>
    <col min="15107" max="15107" width="58.7109375" style="63" customWidth="1"/>
    <col min="15108" max="15108" width="21.28515625" style="63" bestFit="1" customWidth="1"/>
    <col min="15109" max="15109" width="0" style="63" hidden="1" customWidth="1"/>
    <col min="15110" max="15110" width="16.85546875" style="63" customWidth="1"/>
    <col min="15111" max="15111" width="12.85546875" style="63" customWidth="1"/>
    <col min="15112" max="15112" width="16.42578125" style="63" customWidth="1"/>
    <col min="15113" max="15113" width="15.28515625" style="63" customWidth="1"/>
    <col min="15114" max="15123" width="0" style="63" hidden="1" customWidth="1"/>
    <col min="15124" max="15124" width="9.28515625" style="63" bestFit="1" customWidth="1"/>
    <col min="15125" max="15360" width="9.140625" style="63"/>
    <col min="15361" max="15361" width="0" style="63" hidden="1" customWidth="1"/>
    <col min="15362" max="15362" width="7.5703125" style="63" customWidth="1"/>
    <col min="15363" max="15363" width="58.7109375" style="63" customWidth="1"/>
    <col min="15364" max="15364" width="21.28515625" style="63" bestFit="1" customWidth="1"/>
    <col min="15365" max="15365" width="0" style="63" hidden="1" customWidth="1"/>
    <col min="15366" max="15366" width="16.85546875" style="63" customWidth="1"/>
    <col min="15367" max="15367" width="12.85546875" style="63" customWidth="1"/>
    <col min="15368" max="15368" width="16.42578125" style="63" customWidth="1"/>
    <col min="15369" max="15369" width="15.28515625" style="63" customWidth="1"/>
    <col min="15370" max="15379" width="0" style="63" hidden="1" customWidth="1"/>
    <col min="15380" max="15380" width="9.28515625" style="63" bestFit="1" customWidth="1"/>
    <col min="15381" max="15616" width="9.140625" style="63"/>
    <col min="15617" max="15617" width="0" style="63" hidden="1" customWidth="1"/>
    <col min="15618" max="15618" width="7.5703125" style="63" customWidth="1"/>
    <col min="15619" max="15619" width="58.7109375" style="63" customWidth="1"/>
    <col min="15620" max="15620" width="21.28515625" style="63" bestFit="1" customWidth="1"/>
    <col min="15621" max="15621" width="0" style="63" hidden="1" customWidth="1"/>
    <col min="15622" max="15622" width="16.85546875" style="63" customWidth="1"/>
    <col min="15623" max="15623" width="12.85546875" style="63" customWidth="1"/>
    <col min="15624" max="15624" width="16.42578125" style="63" customWidth="1"/>
    <col min="15625" max="15625" width="15.28515625" style="63" customWidth="1"/>
    <col min="15626" max="15635" width="0" style="63" hidden="1" customWidth="1"/>
    <col min="15636" max="15636" width="9.28515625" style="63" bestFit="1" customWidth="1"/>
    <col min="15637" max="15872" width="9.140625" style="63"/>
    <col min="15873" max="15873" width="0" style="63" hidden="1" customWidth="1"/>
    <col min="15874" max="15874" width="7.5703125" style="63" customWidth="1"/>
    <col min="15875" max="15875" width="58.7109375" style="63" customWidth="1"/>
    <col min="15876" max="15876" width="21.28515625" style="63" bestFit="1" customWidth="1"/>
    <col min="15877" max="15877" width="0" style="63" hidden="1" customWidth="1"/>
    <col min="15878" max="15878" width="16.85546875" style="63" customWidth="1"/>
    <col min="15879" max="15879" width="12.85546875" style="63" customWidth="1"/>
    <col min="15880" max="15880" width="16.42578125" style="63" customWidth="1"/>
    <col min="15881" max="15881" width="15.28515625" style="63" customWidth="1"/>
    <col min="15882" max="15891" width="0" style="63" hidden="1" customWidth="1"/>
    <col min="15892" max="15892" width="9.28515625" style="63" bestFit="1" customWidth="1"/>
    <col min="15893" max="16128" width="9.140625" style="63"/>
    <col min="16129" max="16129" width="0" style="63" hidden="1" customWidth="1"/>
    <col min="16130" max="16130" width="7.5703125" style="63" customWidth="1"/>
    <col min="16131" max="16131" width="58.7109375" style="63" customWidth="1"/>
    <col min="16132" max="16132" width="21.28515625" style="63" bestFit="1" customWidth="1"/>
    <col min="16133" max="16133" width="0" style="63" hidden="1" customWidth="1"/>
    <col min="16134" max="16134" width="16.85546875" style="63" customWidth="1"/>
    <col min="16135" max="16135" width="12.85546875" style="63" customWidth="1"/>
    <col min="16136" max="16136" width="16.42578125" style="63" customWidth="1"/>
    <col min="16137" max="16137" width="15.28515625" style="63" customWidth="1"/>
    <col min="16138" max="16147" width="0" style="63" hidden="1" customWidth="1"/>
    <col min="16148" max="16148" width="9.28515625" style="63" bestFit="1" customWidth="1"/>
    <col min="16149" max="16384" width="9.140625" style="63"/>
  </cols>
  <sheetData>
    <row r="1" spans="1:18" x14ac:dyDescent="0.25">
      <c r="B1" s="64"/>
      <c r="C1" s="65"/>
      <c r="D1" s="65"/>
      <c r="E1" s="65"/>
      <c r="F1" s="65"/>
      <c r="G1" s="66"/>
      <c r="H1" s="65"/>
      <c r="I1" s="67"/>
    </row>
    <row r="2" spans="1:18" x14ac:dyDescent="0.25">
      <c r="B2" s="69"/>
      <c r="C2" s="1"/>
      <c r="D2" s="1"/>
      <c r="E2" s="1"/>
      <c r="F2" s="1"/>
      <c r="G2" s="2"/>
      <c r="H2" s="1"/>
      <c r="I2" s="70"/>
    </row>
    <row r="3" spans="1:18" x14ac:dyDescent="0.25">
      <c r="B3" s="69"/>
      <c r="C3" s="1"/>
      <c r="D3" s="1"/>
      <c r="E3" s="1"/>
      <c r="F3" s="1"/>
      <c r="G3" s="2"/>
      <c r="H3" s="1"/>
      <c r="I3" s="70"/>
    </row>
    <row r="4" spans="1:18" x14ac:dyDescent="0.25">
      <c r="B4" s="69"/>
      <c r="C4" s="1"/>
      <c r="D4" s="1"/>
      <c r="E4" s="1"/>
      <c r="F4" s="1"/>
      <c r="G4" s="2"/>
      <c r="H4" s="1"/>
      <c r="I4" s="70"/>
    </row>
    <row r="5" spans="1:18" x14ac:dyDescent="0.25">
      <c r="B5" s="69" t="s">
        <v>0</v>
      </c>
      <c r="C5" s="1"/>
      <c r="D5" s="1"/>
      <c r="E5" s="1"/>
      <c r="F5" s="1"/>
      <c r="G5" s="2"/>
      <c r="H5" s="1"/>
      <c r="I5" s="70"/>
    </row>
    <row r="6" spans="1:18" s="71" customFormat="1" ht="15.75" customHeight="1" x14ac:dyDescent="0.25">
      <c r="B6" s="208" t="s">
        <v>76</v>
      </c>
      <c r="C6" s="196"/>
      <c r="D6" s="196"/>
      <c r="E6" s="196"/>
      <c r="F6" s="196"/>
      <c r="G6" s="196"/>
      <c r="H6" s="196"/>
      <c r="I6" s="209"/>
      <c r="J6" s="1"/>
      <c r="L6" s="72"/>
      <c r="M6" s="1"/>
    </row>
    <row r="7" spans="1:18" s="71" customFormat="1" ht="15.75" customHeight="1" x14ac:dyDescent="0.25">
      <c r="B7" s="210" t="s">
        <v>3</v>
      </c>
      <c r="C7" s="211"/>
      <c r="D7" s="211"/>
      <c r="E7" s="211"/>
      <c r="F7" s="211"/>
      <c r="G7" s="211"/>
      <c r="H7" s="211"/>
      <c r="I7" s="212"/>
      <c r="J7" s="1"/>
      <c r="L7" s="72"/>
      <c r="M7" s="1"/>
    </row>
    <row r="8" spans="1:18" x14ac:dyDescent="0.25">
      <c r="B8" s="213" t="s">
        <v>4</v>
      </c>
      <c r="C8" s="202"/>
      <c r="D8" s="202"/>
      <c r="E8" s="202"/>
      <c r="F8" s="202"/>
      <c r="G8" s="202"/>
      <c r="H8" s="202"/>
      <c r="I8" s="214"/>
      <c r="K8" s="73"/>
      <c r="L8" s="74"/>
    </row>
    <row r="9" spans="1:18" x14ac:dyDescent="0.25">
      <c r="B9" s="75"/>
      <c r="C9" s="76"/>
      <c r="D9" s="76"/>
      <c r="E9" s="76"/>
      <c r="F9" s="76"/>
      <c r="G9" s="76"/>
      <c r="H9" s="76"/>
      <c r="I9" s="77"/>
      <c r="K9" s="73"/>
      <c r="L9" s="74"/>
    </row>
    <row r="10" spans="1:18" s="71" customFormat="1" x14ac:dyDescent="0.25">
      <c r="B10" s="215" t="s">
        <v>5</v>
      </c>
      <c r="C10" s="205" t="s">
        <v>6</v>
      </c>
      <c r="D10" s="205" t="s">
        <v>7</v>
      </c>
      <c r="E10" s="12" t="s">
        <v>8</v>
      </c>
      <c r="F10" s="12" t="s">
        <v>8</v>
      </c>
      <c r="G10" s="205" t="s">
        <v>9</v>
      </c>
      <c r="H10" s="13" t="s">
        <v>10</v>
      </c>
      <c r="I10" s="216" t="s">
        <v>11</v>
      </c>
      <c r="J10" s="14"/>
      <c r="K10" s="78"/>
      <c r="L10" s="72"/>
      <c r="M10" s="14"/>
    </row>
    <row r="11" spans="1:18" s="71" customFormat="1" x14ac:dyDescent="0.25">
      <c r="B11" s="215"/>
      <c r="C11" s="205"/>
      <c r="D11" s="205"/>
      <c r="E11" s="12"/>
      <c r="F11" s="12"/>
      <c r="G11" s="205"/>
      <c r="H11" s="13" t="s">
        <v>12</v>
      </c>
      <c r="I11" s="216"/>
      <c r="J11" s="14"/>
      <c r="K11" s="78"/>
      <c r="L11" s="72"/>
      <c r="M11" s="14"/>
    </row>
    <row r="12" spans="1:18" x14ac:dyDescent="0.25">
      <c r="B12" s="69"/>
      <c r="C12" s="1"/>
      <c r="D12" s="1"/>
      <c r="E12" s="1"/>
      <c r="F12" s="1"/>
      <c r="G12" s="1"/>
      <c r="H12" s="17"/>
      <c r="I12" s="79"/>
    </row>
    <row r="13" spans="1:18" x14ac:dyDescent="0.25">
      <c r="B13" s="69"/>
      <c r="C13" s="19" t="s">
        <v>13</v>
      </c>
      <c r="D13" s="1"/>
      <c r="E13" s="1"/>
      <c r="F13" s="1"/>
      <c r="G13" s="1"/>
      <c r="H13" s="17"/>
      <c r="I13" s="79"/>
    </row>
    <row r="14" spans="1:18" x14ac:dyDescent="0.25">
      <c r="A14" s="63" t="str">
        <f>+$B$6&amp;C14</f>
        <v>IL&amp;FS  Infrastructure Debt Fund Series 1BIL&amp;FS Solar Power Limited</v>
      </c>
      <c r="B14" s="69">
        <v>1</v>
      </c>
      <c r="C14" s="1" t="s">
        <v>77</v>
      </c>
      <c r="D14" s="1" t="s">
        <v>78</v>
      </c>
      <c r="E14" s="1" t="s">
        <v>79</v>
      </c>
      <c r="F14" s="21" t="s">
        <v>79</v>
      </c>
      <c r="G14" s="80">
        <v>547</v>
      </c>
      <c r="H14" s="17">
        <v>5969.94301</v>
      </c>
      <c r="I14" s="79">
        <f>+H14/$H$47</f>
        <v>0.15496455898559677</v>
      </c>
    </row>
    <row r="15" spans="1:18" x14ac:dyDescent="0.25">
      <c r="A15" s="63" t="str">
        <f>+$B$6&amp;C15</f>
        <v>IL&amp;FS  Infrastructure Debt Fund Series 1BIL&amp;FS Wind Energy Limited</v>
      </c>
      <c r="B15" s="69">
        <v>2</v>
      </c>
      <c r="C15" s="1" t="s">
        <v>14</v>
      </c>
      <c r="D15" s="20" t="s">
        <v>15</v>
      </c>
      <c r="E15" s="1" t="s">
        <v>80</v>
      </c>
      <c r="F15" s="21" t="s">
        <v>80</v>
      </c>
      <c r="G15" s="80">
        <v>200</v>
      </c>
      <c r="H15" s="17">
        <v>2532.1168699999998</v>
      </c>
      <c r="I15" s="79">
        <f>+H15/$H$47</f>
        <v>6.5727323259579945E-2</v>
      </c>
      <c r="J15" s="81"/>
      <c r="R15" s="81"/>
    </row>
    <row r="16" spans="1:18" x14ac:dyDescent="0.25">
      <c r="A16" s="63" t="str">
        <f>+$B$6&amp;C16</f>
        <v>IL&amp;FS  Infrastructure Debt Fund Series 1BBhilwara Green Energy Limited</v>
      </c>
      <c r="B16" s="69">
        <v>3</v>
      </c>
      <c r="C16" s="1" t="s">
        <v>17</v>
      </c>
      <c r="D16" s="1" t="s">
        <v>18</v>
      </c>
      <c r="E16" s="1" t="s">
        <v>82</v>
      </c>
      <c r="F16" s="21" t="s">
        <v>82</v>
      </c>
      <c r="G16" s="80">
        <v>117143</v>
      </c>
      <c r="H16" s="17">
        <v>1171.4299100000001</v>
      </c>
      <c r="I16" s="79">
        <f>+H16/$H$47</f>
        <v>3.0407345443937049E-2</v>
      </c>
      <c r="J16" s="81"/>
      <c r="R16" s="81"/>
    </row>
    <row r="17" spans="1:22" x14ac:dyDescent="0.25">
      <c r="A17" s="63" t="str">
        <f>+$B$6&amp;C17</f>
        <v>IL&amp;FS  Infrastructure Debt Fund Series 1BIL&amp;FS Wind Energy Limited.</v>
      </c>
      <c r="B17" s="69">
        <v>4</v>
      </c>
      <c r="C17" s="1" t="s">
        <v>81</v>
      </c>
      <c r="D17" s="20" t="s">
        <v>15</v>
      </c>
      <c r="E17" s="1" t="s">
        <v>16</v>
      </c>
      <c r="F17" s="21" t="s">
        <v>16</v>
      </c>
      <c r="G17" s="80">
        <v>35</v>
      </c>
      <c r="H17" s="17">
        <v>443.12045000000001</v>
      </c>
      <c r="I17" s="79">
        <f>+H17/$H$47</f>
        <v>1.1502281512022204E-2</v>
      </c>
    </row>
    <row r="18" spans="1:22" x14ac:dyDescent="0.25">
      <c r="B18" s="69"/>
      <c r="C18" s="1"/>
      <c r="D18" s="1"/>
      <c r="E18" s="1"/>
      <c r="F18" s="21"/>
      <c r="G18" s="80"/>
      <c r="H18" s="17"/>
      <c r="I18" s="79"/>
    </row>
    <row r="19" spans="1:22" x14ac:dyDescent="0.25">
      <c r="B19" s="69"/>
      <c r="C19" s="19" t="s">
        <v>20</v>
      </c>
      <c r="D19" s="1"/>
      <c r="E19" s="1"/>
      <c r="F19" s="21"/>
      <c r="G19" s="2"/>
      <c r="H19" s="17"/>
      <c r="I19" s="79"/>
    </row>
    <row r="20" spans="1:22" x14ac:dyDescent="0.25">
      <c r="B20" s="69">
        <v>5</v>
      </c>
      <c r="C20" s="1" t="s">
        <v>24</v>
      </c>
      <c r="D20" s="1" t="s">
        <v>25</v>
      </c>
      <c r="E20" s="1" t="s">
        <v>30</v>
      </c>
      <c r="F20" s="21" t="s">
        <v>30</v>
      </c>
      <c r="G20" s="80">
        <v>580</v>
      </c>
      <c r="H20" s="17">
        <v>5800</v>
      </c>
      <c r="I20" s="79">
        <f t="shared" ref="I20:I30" si="0">+H20/$H$47</f>
        <v>0.1505532700414273</v>
      </c>
    </row>
    <row r="21" spans="1:22" x14ac:dyDescent="0.25">
      <c r="A21" s="63" t="str">
        <f t="shared" ref="A21:A31" si="1">+$B$6&amp;C21</f>
        <v>IL&amp;FS  Infrastructure Debt Fund Series 1BWilliamson Magor &amp; Co. Limited</v>
      </c>
      <c r="B21" s="69">
        <v>6</v>
      </c>
      <c r="C21" s="1" t="s">
        <v>92</v>
      </c>
      <c r="D21" s="1" t="s">
        <v>34</v>
      </c>
      <c r="E21" s="21" t="s">
        <v>93</v>
      </c>
      <c r="F21" s="21" t="s">
        <v>93</v>
      </c>
      <c r="G21" s="80">
        <v>578</v>
      </c>
      <c r="H21" s="17">
        <v>5780</v>
      </c>
      <c r="I21" s="79">
        <f t="shared" si="0"/>
        <v>0.15003412083438791</v>
      </c>
    </row>
    <row r="22" spans="1:22" x14ac:dyDescent="0.25">
      <c r="A22" s="63" t="str">
        <f t="shared" si="1"/>
        <v>IL&amp;FS  Infrastructure Debt Fund Series 1BAD Hydro Power Limited</v>
      </c>
      <c r="B22" s="69">
        <v>7</v>
      </c>
      <c r="C22" s="1" t="s">
        <v>85</v>
      </c>
      <c r="D22" s="1" t="s">
        <v>86</v>
      </c>
      <c r="E22" s="1" t="s">
        <v>87</v>
      </c>
      <c r="F22" s="21" t="s">
        <v>87</v>
      </c>
      <c r="G22" s="80">
        <v>406649</v>
      </c>
      <c r="H22" s="17">
        <v>4066.49</v>
      </c>
      <c r="I22" s="79">
        <f t="shared" si="0"/>
        <v>0.1055557529466834</v>
      </c>
    </row>
    <row r="23" spans="1:22" x14ac:dyDescent="0.25">
      <c r="A23" s="63" t="str">
        <f t="shared" si="1"/>
        <v>IL&amp;FS  Infrastructure Debt Fund Series 1BDB Power (Madhya Pradesh) Limited</v>
      </c>
      <c r="B23" s="69">
        <v>8</v>
      </c>
      <c r="C23" s="24" t="s">
        <v>44</v>
      </c>
      <c r="D23" s="1" t="s">
        <v>34</v>
      </c>
      <c r="E23" s="1" t="s">
        <v>45</v>
      </c>
      <c r="F23" s="21" t="s">
        <v>45</v>
      </c>
      <c r="G23" s="26">
        <v>0</v>
      </c>
      <c r="H23" s="27">
        <v>3476.8868499999999</v>
      </c>
      <c r="I23" s="79">
        <f t="shared" si="0"/>
        <v>9.0251152557161637E-2</v>
      </c>
    </row>
    <row r="24" spans="1:22" x14ac:dyDescent="0.25">
      <c r="A24" s="63" t="str">
        <f t="shared" si="1"/>
        <v>IL&amp;FS  Infrastructure Debt Fund Series 1BAbhitech Developers Private Limited</v>
      </c>
      <c r="B24" s="69">
        <v>9</v>
      </c>
      <c r="C24" s="1" t="s">
        <v>33</v>
      </c>
      <c r="D24" s="1" t="s">
        <v>34</v>
      </c>
      <c r="E24" s="1" t="s">
        <v>91</v>
      </c>
      <c r="F24" s="21" t="s">
        <v>91</v>
      </c>
      <c r="G24" s="80">
        <v>245000</v>
      </c>
      <c r="H24" s="17">
        <v>2450</v>
      </c>
      <c r="I24" s="79">
        <f t="shared" si="0"/>
        <v>6.3595777862327049E-2</v>
      </c>
    </row>
    <row r="25" spans="1:22" x14ac:dyDescent="0.25">
      <c r="A25" s="63" t="str">
        <f>+$B$6&amp;" "&amp;C25</f>
        <v>IL&amp;FS  Infrastructure Debt Fund Series 1B BG Wind Power Limited</v>
      </c>
      <c r="B25" s="69">
        <v>10</v>
      </c>
      <c r="C25" s="1" t="s">
        <v>41</v>
      </c>
      <c r="D25" s="1" t="s">
        <v>42</v>
      </c>
      <c r="E25" s="1" t="s">
        <v>88</v>
      </c>
      <c r="F25" s="21" t="s">
        <v>88</v>
      </c>
      <c r="G25" s="80">
        <v>207388</v>
      </c>
      <c r="H25" s="17">
        <v>2073.88</v>
      </c>
      <c r="I25" s="79">
        <f t="shared" si="0"/>
        <v>5.3832657874744012E-2</v>
      </c>
    </row>
    <row r="26" spans="1:22" x14ac:dyDescent="0.25">
      <c r="A26" s="63" t="str">
        <f t="shared" si="1"/>
        <v>IL&amp;FS  Infrastructure Debt Fund Series 1BGHV Hospitality India Pvt Limited</v>
      </c>
      <c r="B26" s="69">
        <v>11</v>
      </c>
      <c r="C26" s="1" t="s">
        <v>36</v>
      </c>
      <c r="D26" s="1" t="s">
        <v>34</v>
      </c>
      <c r="E26" s="1" t="s">
        <v>37</v>
      </c>
      <c r="F26" s="21" t="s">
        <v>37</v>
      </c>
      <c r="G26" s="80">
        <v>200</v>
      </c>
      <c r="H26" s="17">
        <v>2000</v>
      </c>
      <c r="I26" s="79">
        <f t="shared" si="0"/>
        <v>5.1914920703940451E-2</v>
      </c>
    </row>
    <row r="27" spans="1:22" x14ac:dyDescent="0.25">
      <c r="A27" s="63" t="str">
        <f t="shared" si="1"/>
        <v>IL&amp;FS  Infrastructure Debt Fund Series 1BBabcock Borsig Limited</v>
      </c>
      <c r="B27" s="69">
        <v>12</v>
      </c>
      <c r="C27" s="1" t="s">
        <v>83</v>
      </c>
      <c r="D27" s="1" t="s">
        <v>34</v>
      </c>
      <c r="E27" s="1" t="s">
        <v>89</v>
      </c>
      <c r="F27" s="21" t="s">
        <v>89</v>
      </c>
      <c r="G27" s="80">
        <v>150</v>
      </c>
      <c r="H27" s="17">
        <v>1599.3433500000001</v>
      </c>
      <c r="I27" s="79">
        <f t="shared" si="0"/>
        <v>4.1514891596812244E-2</v>
      </c>
    </row>
    <row r="28" spans="1:22" x14ac:dyDescent="0.25">
      <c r="A28" s="63" t="str">
        <f t="shared" si="1"/>
        <v>IL&amp;FS  Infrastructure Debt Fund Series 1BTime Technoplast Limited</v>
      </c>
      <c r="B28" s="69">
        <v>13</v>
      </c>
      <c r="C28" s="1" t="s">
        <v>46</v>
      </c>
      <c r="D28" s="1" t="s">
        <v>47</v>
      </c>
      <c r="E28" s="1" t="s">
        <v>45</v>
      </c>
      <c r="F28" s="21" t="s">
        <v>45</v>
      </c>
      <c r="G28" s="26">
        <v>0</v>
      </c>
      <c r="H28" s="17">
        <v>408.35719999999998</v>
      </c>
      <c r="I28" s="79">
        <f t="shared" si="0"/>
        <v>1.0599915828441575E-2</v>
      </c>
    </row>
    <row r="29" spans="1:22" x14ac:dyDescent="0.25">
      <c r="B29" s="69">
        <v>14</v>
      </c>
      <c r="C29" s="1" t="s">
        <v>83</v>
      </c>
      <c r="D29" s="1" t="s">
        <v>34</v>
      </c>
      <c r="E29" s="1" t="s">
        <v>84</v>
      </c>
      <c r="F29" s="21" t="s">
        <v>84</v>
      </c>
      <c r="G29" s="80">
        <v>20</v>
      </c>
      <c r="H29" s="17">
        <v>212.96709000000001</v>
      </c>
      <c r="I29" s="79">
        <f t="shared" si="0"/>
        <v>5.5280847949494751E-3</v>
      </c>
    </row>
    <row r="30" spans="1:22" x14ac:dyDescent="0.25">
      <c r="B30" s="69">
        <v>15</v>
      </c>
      <c r="C30" s="1" t="s">
        <v>38</v>
      </c>
      <c r="D30" s="1" t="s">
        <v>39</v>
      </c>
      <c r="E30" s="1" t="s">
        <v>90</v>
      </c>
      <c r="F30" s="21" t="s">
        <v>90</v>
      </c>
      <c r="G30" s="80">
        <v>20</v>
      </c>
      <c r="H30" s="17">
        <v>199.87397000000001</v>
      </c>
      <c r="I30" s="79">
        <f t="shared" si="0"/>
        <v>5.1882206516658865E-3</v>
      </c>
    </row>
    <row r="31" spans="1:22" x14ac:dyDescent="0.25">
      <c r="A31" s="63" t="str">
        <f t="shared" si="1"/>
        <v>IL&amp;FS  Infrastructure Debt Fund Series 1B</v>
      </c>
      <c r="B31" s="69"/>
      <c r="C31" s="1"/>
      <c r="D31" s="1"/>
      <c r="E31" s="1"/>
      <c r="F31" s="1"/>
      <c r="G31" s="80"/>
      <c r="H31" s="17"/>
      <c r="I31" s="79"/>
    </row>
    <row r="32" spans="1:22" x14ac:dyDescent="0.25">
      <c r="B32" s="69"/>
      <c r="C32" s="28" t="s">
        <v>48</v>
      </c>
      <c r="D32" s="82"/>
      <c r="E32" s="82"/>
      <c r="F32" s="82"/>
      <c r="G32" s="82"/>
      <c r="H32" s="83">
        <f>SUM(H14:H30)</f>
        <v>38184.4087</v>
      </c>
      <c r="I32" s="84">
        <f>SUM(I14:I30)</f>
        <v>0.99117027489367693</v>
      </c>
      <c r="J32" s="31"/>
      <c r="S32" s="85"/>
      <c r="T32" s="86"/>
      <c r="V32" s="86"/>
    </row>
    <row r="33" spans="2:19" x14ac:dyDescent="0.25">
      <c r="B33" s="69"/>
      <c r="C33" s="31"/>
      <c r="D33" s="31"/>
      <c r="E33" s="31"/>
      <c r="F33" s="31"/>
      <c r="G33" s="31"/>
      <c r="H33" s="34"/>
      <c r="I33" s="87"/>
      <c r="J33" s="31"/>
    </row>
    <row r="34" spans="2:19" x14ac:dyDescent="0.25">
      <c r="B34" s="69"/>
      <c r="C34" s="31"/>
      <c r="D34" s="31"/>
      <c r="E34" s="31"/>
      <c r="F34" s="31"/>
      <c r="G34" s="31"/>
      <c r="H34" s="34"/>
      <c r="I34" s="87"/>
      <c r="J34" s="31"/>
    </row>
    <row r="35" spans="2:19" x14ac:dyDescent="0.25">
      <c r="B35" s="69"/>
      <c r="C35" s="36" t="s">
        <v>49</v>
      </c>
      <c r="D35" s="1"/>
      <c r="E35" s="1"/>
      <c r="F35" s="1"/>
      <c r="G35" s="1"/>
      <c r="H35" s="17"/>
      <c r="I35" s="79"/>
      <c r="K35" s="73" t="s">
        <v>94</v>
      </c>
      <c r="L35" s="74" t="s">
        <v>95</v>
      </c>
    </row>
    <row r="36" spans="2:19" x14ac:dyDescent="0.25">
      <c r="B36" s="69"/>
      <c r="C36" s="4" t="s">
        <v>50</v>
      </c>
      <c r="D36" s="37"/>
      <c r="E36" s="37"/>
      <c r="F36" s="37"/>
      <c r="G36" s="37"/>
      <c r="H36" s="17">
        <v>0</v>
      </c>
      <c r="I36" s="88">
        <f>+H36/$H$47</f>
        <v>0</v>
      </c>
      <c r="K36" s="63" t="s">
        <v>96</v>
      </c>
      <c r="L36" s="68">
        <v>0.22270000000000001</v>
      </c>
    </row>
    <row r="37" spans="2:19" x14ac:dyDescent="0.25">
      <c r="B37" s="69"/>
      <c r="C37" s="1"/>
      <c r="D37" s="1"/>
      <c r="E37" s="1"/>
      <c r="F37" s="1"/>
      <c r="G37" s="1"/>
      <c r="H37" s="37"/>
      <c r="I37" s="89"/>
      <c r="K37" s="63" t="s">
        <v>97</v>
      </c>
      <c r="L37" s="68">
        <v>9.2100000000000001E-2</v>
      </c>
    </row>
    <row r="38" spans="2:19" s="71" customFormat="1" x14ac:dyDescent="0.25">
      <c r="B38" s="90"/>
      <c r="C38" s="28" t="s">
        <v>48</v>
      </c>
      <c r="D38" s="28"/>
      <c r="E38" s="28"/>
      <c r="F38" s="28"/>
      <c r="G38" s="28"/>
      <c r="H38" s="39">
        <f>SUM(H36:H37)</f>
        <v>0</v>
      </c>
      <c r="I38" s="91">
        <f>SUM(I36:I37)</f>
        <v>0</v>
      </c>
      <c r="J38" s="31"/>
      <c r="K38" s="71" t="s">
        <v>98</v>
      </c>
      <c r="L38" s="72">
        <v>1.61E-2</v>
      </c>
      <c r="M38" s="1"/>
    </row>
    <row r="39" spans="2:19" x14ac:dyDescent="0.25">
      <c r="B39" s="69"/>
      <c r="C39" s="1"/>
      <c r="D39" s="1"/>
      <c r="E39" s="1"/>
      <c r="F39" s="1"/>
      <c r="G39" s="1"/>
      <c r="H39" s="17"/>
      <c r="I39" s="79"/>
    </row>
    <row r="40" spans="2:19" x14ac:dyDescent="0.25">
      <c r="B40" s="69"/>
      <c r="C40" s="36" t="s">
        <v>51</v>
      </c>
      <c r="D40" s="1"/>
      <c r="E40" s="1"/>
      <c r="F40" s="1"/>
      <c r="G40" s="2"/>
      <c r="H40" s="17">
        <v>5.5</v>
      </c>
      <c r="I40" s="88">
        <f>+H40/$H$47</f>
        <v>1.4276603193583623E-4</v>
      </c>
    </row>
    <row r="41" spans="2:19" x14ac:dyDescent="0.25">
      <c r="B41" s="69"/>
      <c r="C41" s="28" t="s">
        <v>48</v>
      </c>
      <c r="D41" s="28"/>
      <c r="E41" s="28"/>
      <c r="F41" s="28"/>
      <c r="G41" s="28"/>
      <c r="H41" s="83">
        <f>SUM(H40)</f>
        <v>5.5</v>
      </c>
      <c r="I41" s="92">
        <f>SUM(I40)</f>
        <v>1.4276603193583623E-4</v>
      </c>
    </row>
    <row r="42" spans="2:19" x14ac:dyDescent="0.25">
      <c r="B42" s="69"/>
      <c r="C42" s="1"/>
      <c r="D42" s="1"/>
      <c r="E42" s="1"/>
      <c r="F42" s="1"/>
      <c r="G42" s="1"/>
      <c r="H42" s="17"/>
      <c r="I42" s="79"/>
    </row>
    <row r="43" spans="2:19" x14ac:dyDescent="0.25">
      <c r="B43" s="69"/>
      <c r="C43" s="36" t="s">
        <v>52</v>
      </c>
      <c r="D43" s="1"/>
      <c r="E43" s="1"/>
      <c r="F43" s="1"/>
      <c r="G43" s="1"/>
      <c r="H43" s="17"/>
      <c r="I43" s="79"/>
    </row>
    <row r="44" spans="2:19" x14ac:dyDescent="0.25">
      <c r="B44" s="69">
        <v>1</v>
      </c>
      <c r="C44" s="1" t="s">
        <v>99</v>
      </c>
      <c r="D44" s="1"/>
      <c r="E44" s="1"/>
      <c r="F44" s="1"/>
      <c r="G44" s="1"/>
      <c r="H44" s="17">
        <f>-52.0782287000101+60.2946225999985</f>
        <v>8.2163938999883968</v>
      </c>
      <c r="I44" s="88">
        <f>+H44/$H$47</f>
        <v>2.1327671889511882E-4</v>
      </c>
    </row>
    <row r="45" spans="2:19" x14ac:dyDescent="0.25">
      <c r="B45" s="69">
        <v>2</v>
      </c>
      <c r="C45" s="17" t="s">
        <v>54</v>
      </c>
      <c r="D45" s="1"/>
      <c r="E45" s="1"/>
      <c r="F45" s="1"/>
      <c r="G45" s="1"/>
      <c r="H45" s="17">
        <v>326.44496960000004</v>
      </c>
      <c r="I45" s="88">
        <f>+H45/$H$47</f>
        <v>8.4736823554921268E-3</v>
      </c>
    </row>
    <row r="46" spans="2:19" s="71" customFormat="1" x14ac:dyDescent="0.25">
      <c r="B46" s="90"/>
      <c r="C46" s="28" t="s">
        <v>48</v>
      </c>
      <c r="D46" s="28"/>
      <c r="E46" s="28"/>
      <c r="F46" s="28"/>
      <c r="G46" s="28"/>
      <c r="H46" s="83">
        <f>SUM(H44:H45)</f>
        <v>334.66136349998845</v>
      </c>
      <c r="I46" s="93">
        <f>SUM(I44:I45)</f>
        <v>8.6869590743872457E-3</v>
      </c>
      <c r="J46" s="31"/>
      <c r="L46" s="72"/>
      <c r="M46" s="1"/>
    </row>
    <row r="47" spans="2:19" s="71" customFormat="1" x14ac:dyDescent="0.25">
      <c r="B47" s="90"/>
      <c r="C47" s="47" t="s">
        <v>55</v>
      </c>
      <c r="D47" s="47"/>
      <c r="E47" s="47"/>
      <c r="F47" s="47"/>
      <c r="G47" s="47"/>
      <c r="H47" s="94">
        <f>+H32+H38+H41+H46</f>
        <v>38524.570063499988</v>
      </c>
      <c r="I47" s="95">
        <f>+I46+I41+I38+I32</f>
        <v>1</v>
      </c>
      <c r="J47" s="96">
        <v>3852457006.3499999</v>
      </c>
      <c r="L47" s="72"/>
      <c r="M47" s="1"/>
      <c r="R47" s="97">
        <f>+J47/100000</f>
        <v>38524.570063499996</v>
      </c>
      <c r="S47" s="85">
        <f>+H47-R47</f>
        <v>0</v>
      </c>
    </row>
    <row r="48" spans="2:19" x14ac:dyDescent="0.25">
      <c r="B48" s="69"/>
      <c r="C48" s="1"/>
      <c r="D48" s="1"/>
      <c r="E48" s="1"/>
      <c r="F48" s="1"/>
      <c r="G48" s="1"/>
      <c r="H48" s="22"/>
      <c r="I48" s="70"/>
    </row>
    <row r="49" spans="2:9" x14ac:dyDescent="0.25">
      <c r="B49" s="69"/>
      <c r="C49" s="1"/>
      <c r="D49" s="1"/>
      <c r="E49" s="1"/>
      <c r="F49" s="1"/>
      <c r="G49" s="1"/>
      <c r="H49" s="1"/>
      <c r="I49" s="70"/>
    </row>
    <row r="50" spans="2:9" x14ac:dyDescent="0.25">
      <c r="B50" s="69"/>
      <c r="C50" s="98" t="s">
        <v>56</v>
      </c>
      <c r="D50" s="1"/>
      <c r="E50" s="1"/>
      <c r="F50" s="1"/>
      <c r="G50" s="1"/>
      <c r="H50" s="1"/>
      <c r="I50" s="70"/>
    </row>
    <row r="51" spans="2:9" x14ac:dyDescent="0.25">
      <c r="B51" s="69"/>
      <c r="C51" s="51" t="s">
        <v>57</v>
      </c>
      <c r="D51" s="99" t="s">
        <v>58</v>
      </c>
      <c r="E51" s="1"/>
      <c r="F51" s="1"/>
      <c r="G51" s="1"/>
      <c r="H51" s="1"/>
      <c r="I51" s="70"/>
    </row>
    <row r="52" spans="2:9" x14ac:dyDescent="0.25">
      <c r="B52" s="69"/>
      <c r="C52" s="51" t="s">
        <v>59</v>
      </c>
      <c r="D52" s="1"/>
      <c r="E52" s="1"/>
      <c r="F52" s="1"/>
      <c r="G52" s="1"/>
      <c r="H52" s="1"/>
      <c r="I52" s="70"/>
    </row>
    <row r="53" spans="2:9" x14ac:dyDescent="0.25">
      <c r="B53" s="69"/>
      <c r="C53" s="53" t="s">
        <v>60</v>
      </c>
      <c r="D53" s="100">
        <v>1542777.7844</v>
      </c>
      <c r="E53" s="1"/>
      <c r="F53" s="1"/>
      <c r="G53" s="1"/>
      <c r="H53" s="1"/>
      <c r="I53" s="70"/>
    </row>
    <row r="54" spans="2:9" x14ac:dyDescent="0.25">
      <c r="B54" s="69"/>
      <c r="C54" s="53" t="s">
        <v>61</v>
      </c>
      <c r="D54" s="100">
        <v>1542777.7844</v>
      </c>
      <c r="E54" s="1"/>
      <c r="F54" s="1"/>
      <c r="G54" s="1"/>
      <c r="H54" s="1"/>
      <c r="I54" s="70"/>
    </row>
    <row r="55" spans="2:9" x14ac:dyDescent="0.25">
      <c r="B55" s="69"/>
      <c r="C55" s="51" t="s">
        <v>62</v>
      </c>
      <c r="D55" s="1"/>
      <c r="E55" s="1"/>
      <c r="F55" s="1"/>
      <c r="G55" s="1"/>
      <c r="H55" s="1"/>
      <c r="I55" s="70"/>
    </row>
    <row r="56" spans="2:9" x14ac:dyDescent="0.25">
      <c r="B56" s="69"/>
      <c r="C56" s="53" t="s">
        <v>60</v>
      </c>
      <c r="D56" s="100">
        <v>1632083.1487</v>
      </c>
      <c r="E56" s="1"/>
      <c r="F56" s="1"/>
      <c r="G56" s="1"/>
      <c r="H56" s="1"/>
      <c r="I56" s="70"/>
    </row>
    <row r="57" spans="2:9" x14ac:dyDescent="0.25">
      <c r="B57" s="69"/>
      <c r="C57" s="53" t="s">
        <v>61</v>
      </c>
      <c r="D57" s="100">
        <v>1632083.1487</v>
      </c>
      <c r="E57" s="1"/>
      <c r="F57" s="1"/>
      <c r="G57" s="1"/>
      <c r="H57" s="1"/>
      <c r="I57" s="70"/>
    </row>
    <row r="58" spans="2:9" x14ac:dyDescent="0.25">
      <c r="B58" s="69"/>
      <c r="C58" s="55" t="s">
        <v>63</v>
      </c>
      <c r="D58" s="52" t="s">
        <v>58</v>
      </c>
      <c r="E58" s="1"/>
      <c r="F58" s="1"/>
      <c r="G58" s="1"/>
      <c r="H58" s="1"/>
      <c r="I58" s="70"/>
    </row>
    <row r="59" spans="2:9" x14ac:dyDescent="0.25">
      <c r="B59" s="69"/>
      <c r="C59" s="55" t="s">
        <v>100</v>
      </c>
      <c r="D59" s="52" t="s">
        <v>58</v>
      </c>
      <c r="E59" s="1"/>
      <c r="F59" s="1"/>
      <c r="G59" s="1"/>
      <c r="H59" s="1"/>
      <c r="I59" s="70"/>
    </row>
    <row r="60" spans="2:9" ht="31.5" x14ac:dyDescent="0.25">
      <c r="B60" s="69"/>
      <c r="C60" s="56" t="s">
        <v>65</v>
      </c>
      <c r="D60" s="52" t="s">
        <v>58</v>
      </c>
      <c r="E60" s="1"/>
      <c r="F60" s="1"/>
      <c r="G60" s="1"/>
      <c r="H60" s="1"/>
      <c r="I60" s="70"/>
    </row>
    <row r="61" spans="2:9" x14ac:dyDescent="0.25">
      <c r="B61" s="69"/>
      <c r="C61" s="55" t="s">
        <v>66</v>
      </c>
      <c r="D61" s="52" t="s">
        <v>58</v>
      </c>
      <c r="E61" s="1"/>
      <c r="F61" s="1"/>
      <c r="G61" s="1"/>
      <c r="H61" s="1"/>
      <c r="I61" s="70"/>
    </row>
    <row r="62" spans="2:9" x14ac:dyDescent="0.25">
      <c r="B62" s="69"/>
      <c r="C62" s="55" t="s">
        <v>67</v>
      </c>
      <c r="D62" s="52" t="s">
        <v>101</v>
      </c>
      <c r="E62" s="1"/>
      <c r="F62" s="1"/>
      <c r="G62" s="1"/>
      <c r="H62" s="1"/>
      <c r="I62" s="70"/>
    </row>
    <row r="63" spans="2:9" x14ac:dyDescent="0.25">
      <c r="B63" s="69"/>
      <c r="C63" s="51" t="s">
        <v>69</v>
      </c>
      <c r="D63" s="1"/>
      <c r="E63" s="1"/>
      <c r="F63" s="1"/>
      <c r="G63" s="1"/>
      <c r="H63" s="1"/>
      <c r="I63" s="70"/>
    </row>
    <row r="64" spans="2:9" x14ac:dyDescent="0.25">
      <c r="B64" s="69"/>
      <c r="C64" s="58" t="s">
        <v>70</v>
      </c>
      <c r="D64" s="59" t="s">
        <v>71</v>
      </c>
      <c r="E64" s="1"/>
      <c r="F64" s="1"/>
      <c r="G64" s="1"/>
      <c r="H64" s="59" t="s">
        <v>52</v>
      </c>
      <c r="I64" s="70"/>
    </row>
    <row r="65" spans="2:9" x14ac:dyDescent="0.25">
      <c r="B65" s="69"/>
      <c r="C65" s="60" t="s">
        <v>72</v>
      </c>
      <c r="D65" s="52" t="s">
        <v>58</v>
      </c>
      <c r="E65" s="1"/>
      <c r="F65" s="1"/>
      <c r="G65" s="1"/>
      <c r="H65" s="52" t="s">
        <v>58</v>
      </c>
      <c r="I65" s="70"/>
    </row>
    <row r="66" spans="2:9" ht="15.75" customHeight="1" x14ac:dyDescent="0.25">
      <c r="B66" s="69"/>
      <c r="C66" s="194" t="s">
        <v>73</v>
      </c>
      <c r="D66" s="194"/>
      <c r="E66" s="194"/>
      <c r="F66" s="194"/>
      <c r="G66" s="194"/>
      <c r="H66" s="194"/>
      <c r="I66" s="207"/>
    </row>
    <row r="67" spans="2:9" x14ac:dyDescent="0.25">
      <c r="B67" s="69"/>
      <c r="C67" s="194"/>
      <c r="D67" s="194"/>
      <c r="E67" s="194"/>
      <c r="F67" s="194"/>
      <c r="G67" s="194"/>
      <c r="H67" s="194"/>
      <c r="I67" s="207"/>
    </row>
    <row r="68" spans="2:9" x14ac:dyDescent="0.25">
      <c r="B68" s="69"/>
      <c r="C68" s="62" t="s">
        <v>74</v>
      </c>
      <c r="D68" s="1"/>
      <c r="E68" s="2"/>
      <c r="F68" s="2"/>
      <c r="G68" s="1"/>
      <c r="H68" s="1"/>
      <c r="I68" s="70"/>
    </row>
    <row r="69" spans="2:9" x14ac:dyDescent="0.25">
      <c r="B69" s="69"/>
      <c r="C69" s="62"/>
      <c r="D69" s="1"/>
      <c r="E69" s="2"/>
      <c r="F69" s="2"/>
      <c r="G69" s="1"/>
      <c r="H69" s="1"/>
      <c r="I69" s="70"/>
    </row>
    <row r="70" spans="2:9" ht="16.5" thickBot="1" x14ac:dyDescent="0.3">
      <c r="B70" s="101"/>
      <c r="C70" s="36" t="s">
        <v>75</v>
      </c>
      <c r="D70" s="102"/>
      <c r="E70" s="102"/>
      <c r="F70" s="102"/>
      <c r="G70" s="102"/>
      <c r="H70" s="102"/>
      <c r="I70" s="103"/>
    </row>
  </sheetData>
  <sortState ref="C20:I30">
    <sortCondition descending="1" ref="I20:I30"/>
  </sortState>
  <mergeCells count="9">
    <mergeCell ref="C66:I67"/>
    <mergeCell ref="B6:I6"/>
    <mergeCell ref="B7:I7"/>
    <mergeCell ref="B8:I8"/>
    <mergeCell ref="B10:B11"/>
    <mergeCell ref="C10:C11"/>
    <mergeCell ref="D10:D11"/>
    <mergeCell ref="G10:G11"/>
    <mergeCell ref="I10:I11"/>
  </mergeCells>
  <pageMargins left="0" right="0" top="0" bottom="0" header="0" footer="0"/>
  <pageSetup paperSize="9" scale="6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"/>
  <sheetViews>
    <sheetView view="pageBreakPreview" topLeftCell="B1" zoomScale="87" zoomScaleNormal="85" zoomScaleSheetLayoutView="87" workbookViewId="0">
      <selection activeCell="F16" sqref="F16"/>
    </sheetView>
  </sheetViews>
  <sheetFormatPr defaultRowHeight="15.75" x14ac:dyDescent="0.25"/>
  <cols>
    <col min="1" max="1" width="13" style="71" hidden="1" customWidth="1"/>
    <col min="2" max="2" width="7.5703125" style="71" customWidth="1"/>
    <col min="3" max="3" width="58.7109375" style="71" customWidth="1"/>
    <col min="4" max="4" width="18.85546875" style="71" customWidth="1"/>
    <col min="5" max="5" width="16.28515625" style="71" hidden="1" customWidth="1"/>
    <col min="6" max="6" width="16.28515625" style="71" customWidth="1"/>
    <col min="7" max="7" width="12.85546875" style="71" customWidth="1"/>
    <col min="8" max="8" width="18.28515625" style="71" customWidth="1"/>
    <col min="9" max="9" width="15.42578125" style="71" customWidth="1"/>
    <col min="10" max="10" width="18.42578125" style="1" hidden="1" customWidth="1"/>
    <col min="11" max="11" width="21" style="71" hidden="1" customWidth="1"/>
    <col min="12" max="12" width="9.140625" style="72" hidden="1" customWidth="1"/>
    <col min="13" max="13" width="15.140625" style="1" hidden="1" customWidth="1"/>
    <col min="14" max="14" width="0" style="71" hidden="1" customWidth="1"/>
    <col min="15" max="16" width="9.28515625" style="71" bestFit="1" customWidth="1"/>
    <col min="17" max="256" width="9.140625" style="71"/>
    <col min="257" max="257" width="0" style="71" hidden="1" customWidth="1"/>
    <col min="258" max="258" width="7.5703125" style="71" customWidth="1"/>
    <col min="259" max="259" width="58.7109375" style="71" customWidth="1"/>
    <col min="260" max="260" width="18.85546875" style="71" customWidth="1"/>
    <col min="261" max="261" width="0" style="71" hidden="1" customWidth="1"/>
    <col min="262" max="262" width="16.28515625" style="71" customWidth="1"/>
    <col min="263" max="263" width="12.85546875" style="71" customWidth="1"/>
    <col min="264" max="264" width="18.28515625" style="71" customWidth="1"/>
    <col min="265" max="265" width="15.42578125" style="71" customWidth="1"/>
    <col min="266" max="270" width="0" style="71" hidden="1" customWidth="1"/>
    <col min="271" max="272" width="9.28515625" style="71" bestFit="1" customWidth="1"/>
    <col min="273" max="512" width="9.140625" style="71"/>
    <col min="513" max="513" width="0" style="71" hidden="1" customWidth="1"/>
    <col min="514" max="514" width="7.5703125" style="71" customWidth="1"/>
    <col min="515" max="515" width="58.7109375" style="71" customWidth="1"/>
    <col min="516" max="516" width="18.85546875" style="71" customWidth="1"/>
    <col min="517" max="517" width="0" style="71" hidden="1" customWidth="1"/>
    <col min="518" max="518" width="16.28515625" style="71" customWidth="1"/>
    <col min="519" max="519" width="12.85546875" style="71" customWidth="1"/>
    <col min="520" max="520" width="18.28515625" style="71" customWidth="1"/>
    <col min="521" max="521" width="15.42578125" style="71" customWidth="1"/>
    <col min="522" max="526" width="0" style="71" hidden="1" customWidth="1"/>
    <col min="527" max="528" width="9.28515625" style="71" bestFit="1" customWidth="1"/>
    <col min="529" max="768" width="9.140625" style="71"/>
    <col min="769" max="769" width="0" style="71" hidden="1" customWidth="1"/>
    <col min="770" max="770" width="7.5703125" style="71" customWidth="1"/>
    <col min="771" max="771" width="58.7109375" style="71" customWidth="1"/>
    <col min="772" max="772" width="18.85546875" style="71" customWidth="1"/>
    <col min="773" max="773" width="0" style="71" hidden="1" customWidth="1"/>
    <col min="774" max="774" width="16.28515625" style="71" customWidth="1"/>
    <col min="775" max="775" width="12.85546875" style="71" customWidth="1"/>
    <col min="776" max="776" width="18.28515625" style="71" customWidth="1"/>
    <col min="777" max="777" width="15.42578125" style="71" customWidth="1"/>
    <col min="778" max="782" width="0" style="71" hidden="1" customWidth="1"/>
    <col min="783" max="784" width="9.28515625" style="71" bestFit="1" customWidth="1"/>
    <col min="785" max="1024" width="9.140625" style="71"/>
    <col min="1025" max="1025" width="0" style="71" hidden="1" customWidth="1"/>
    <col min="1026" max="1026" width="7.5703125" style="71" customWidth="1"/>
    <col min="1027" max="1027" width="58.7109375" style="71" customWidth="1"/>
    <col min="1028" max="1028" width="18.85546875" style="71" customWidth="1"/>
    <col min="1029" max="1029" width="0" style="71" hidden="1" customWidth="1"/>
    <col min="1030" max="1030" width="16.28515625" style="71" customWidth="1"/>
    <col min="1031" max="1031" width="12.85546875" style="71" customWidth="1"/>
    <col min="1032" max="1032" width="18.28515625" style="71" customWidth="1"/>
    <col min="1033" max="1033" width="15.42578125" style="71" customWidth="1"/>
    <col min="1034" max="1038" width="0" style="71" hidden="1" customWidth="1"/>
    <col min="1039" max="1040" width="9.28515625" style="71" bestFit="1" customWidth="1"/>
    <col min="1041" max="1280" width="9.140625" style="71"/>
    <col min="1281" max="1281" width="0" style="71" hidden="1" customWidth="1"/>
    <col min="1282" max="1282" width="7.5703125" style="71" customWidth="1"/>
    <col min="1283" max="1283" width="58.7109375" style="71" customWidth="1"/>
    <col min="1284" max="1284" width="18.85546875" style="71" customWidth="1"/>
    <col min="1285" max="1285" width="0" style="71" hidden="1" customWidth="1"/>
    <col min="1286" max="1286" width="16.28515625" style="71" customWidth="1"/>
    <col min="1287" max="1287" width="12.85546875" style="71" customWidth="1"/>
    <col min="1288" max="1288" width="18.28515625" style="71" customWidth="1"/>
    <col min="1289" max="1289" width="15.42578125" style="71" customWidth="1"/>
    <col min="1290" max="1294" width="0" style="71" hidden="1" customWidth="1"/>
    <col min="1295" max="1296" width="9.28515625" style="71" bestFit="1" customWidth="1"/>
    <col min="1297" max="1536" width="9.140625" style="71"/>
    <col min="1537" max="1537" width="0" style="71" hidden="1" customWidth="1"/>
    <col min="1538" max="1538" width="7.5703125" style="71" customWidth="1"/>
    <col min="1539" max="1539" width="58.7109375" style="71" customWidth="1"/>
    <col min="1540" max="1540" width="18.85546875" style="71" customWidth="1"/>
    <col min="1541" max="1541" width="0" style="71" hidden="1" customWidth="1"/>
    <col min="1542" max="1542" width="16.28515625" style="71" customWidth="1"/>
    <col min="1543" max="1543" width="12.85546875" style="71" customWidth="1"/>
    <col min="1544" max="1544" width="18.28515625" style="71" customWidth="1"/>
    <col min="1545" max="1545" width="15.42578125" style="71" customWidth="1"/>
    <col min="1546" max="1550" width="0" style="71" hidden="1" customWidth="1"/>
    <col min="1551" max="1552" width="9.28515625" style="71" bestFit="1" customWidth="1"/>
    <col min="1553" max="1792" width="9.140625" style="71"/>
    <col min="1793" max="1793" width="0" style="71" hidden="1" customWidth="1"/>
    <col min="1794" max="1794" width="7.5703125" style="71" customWidth="1"/>
    <col min="1795" max="1795" width="58.7109375" style="71" customWidth="1"/>
    <col min="1796" max="1796" width="18.85546875" style="71" customWidth="1"/>
    <col min="1797" max="1797" width="0" style="71" hidden="1" customWidth="1"/>
    <col min="1798" max="1798" width="16.28515625" style="71" customWidth="1"/>
    <col min="1799" max="1799" width="12.85546875" style="71" customWidth="1"/>
    <col min="1800" max="1800" width="18.28515625" style="71" customWidth="1"/>
    <col min="1801" max="1801" width="15.42578125" style="71" customWidth="1"/>
    <col min="1802" max="1806" width="0" style="71" hidden="1" customWidth="1"/>
    <col min="1807" max="1808" width="9.28515625" style="71" bestFit="1" customWidth="1"/>
    <col min="1809" max="2048" width="9.140625" style="71"/>
    <col min="2049" max="2049" width="0" style="71" hidden="1" customWidth="1"/>
    <col min="2050" max="2050" width="7.5703125" style="71" customWidth="1"/>
    <col min="2051" max="2051" width="58.7109375" style="71" customWidth="1"/>
    <col min="2052" max="2052" width="18.85546875" style="71" customWidth="1"/>
    <col min="2053" max="2053" width="0" style="71" hidden="1" customWidth="1"/>
    <col min="2054" max="2054" width="16.28515625" style="71" customWidth="1"/>
    <col min="2055" max="2055" width="12.85546875" style="71" customWidth="1"/>
    <col min="2056" max="2056" width="18.28515625" style="71" customWidth="1"/>
    <col min="2057" max="2057" width="15.42578125" style="71" customWidth="1"/>
    <col min="2058" max="2062" width="0" style="71" hidden="1" customWidth="1"/>
    <col min="2063" max="2064" width="9.28515625" style="71" bestFit="1" customWidth="1"/>
    <col min="2065" max="2304" width="9.140625" style="71"/>
    <col min="2305" max="2305" width="0" style="71" hidden="1" customWidth="1"/>
    <col min="2306" max="2306" width="7.5703125" style="71" customWidth="1"/>
    <col min="2307" max="2307" width="58.7109375" style="71" customWidth="1"/>
    <col min="2308" max="2308" width="18.85546875" style="71" customWidth="1"/>
    <col min="2309" max="2309" width="0" style="71" hidden="1" customWidth="1"/>
    <col min="2310" max="2310" width="16.28515625" style="71" customWidth="1"/>
    <col min="2311" max="2311" width="12.85546875" style="71" customWidth="1"/>
    <col min="2312" max="2312" width="18.28515625" style="71" customWidth="1"/>
    <col min="2313" max="2313" width="15.42578125" style="71" customWidth="1"/>
    <col min="2314" max="2318" width="0" style="71" hidden="1" customWidth="1"/>
    <col min="2319" max="2320" width="9.28515625" style="71" bestFit="1" customWidth="1"/>
    <col min="2321" max="2560" width="9.140625" style="71"/>
    <col min="2561" max="2561" width="0" style="71" hidden="1" customWidth="1"/>
    <col min="2562" max="2562" width="7.5703125" style="71" customWidth="1"/>
    <col min="2563" max="2563" width="58.7109375" style="71" customWidth="1"/>
    <col min="2564" max="2564" width="18.85546875" style="71" customWidth="1"/>
    <col min="2565" max="2565" width="0" style="71" hidden="1" customWidth="1"/>
    <col min="2566" max="2566" width="16.28515625" style="71" customWidth="1"/>
    <col min="2567" max="2567" width="12.85546875" style="71" customWidth="1"/>
    <col min="2568" max="2568" width="18.28515625" style="71" customWidth="1"/>
    <col min="2569" max="2569" width="15.42578125" style="71" customWidth="1"/>
    <col min="2570" max="2574" width="0" style="71" hidden="1" customWidth="1"/>
    <col min="2575" max="2576" width="9.28515625" style="71" bestFit="1" customWidth="1"/>
    <col min="2577" max="2816" width="9.140625" style="71"/>
    <col min="2817" max="2817" width="0" style="71" hidden="1" customWidth="1"/>
    <col min="2818" max="2818" width="7.5703125" style="71" customWidth="1"/>
    <col min="2819" max="2819" width="58.7109375" style="71" customWidth="1"/>
    <col min="2820" max="2820" width="18.85546875" style="71" customWidth="1"/>
    <col min="2821" max="2821" width="0" style="71" hidden="1" customWidth="1"/>
    <col min="2822" max="2822" width="16.28515625" style="71" customWidth="1"/>
    <col min="2823" max="2823" width="12.85546875" style="71" customWidth="1"/>
    <col min="2824" max="2824" width="18.28515625" style="71" customWidth="1"/>
    <col min="2825" max="2825" width="15.42578125" style="71" customWidth="1"/>
    <col min="2826" max="2830" width="0" style="71" hidden="1" customWidth="1"/>
    <col min="2831" max="2832" width="9.28515625" style="71" bestFit="1" customWidth="1"/>
    <col min="2833" max="3072" width="9.140625" style="71"/>
    <col min="3073" max="3073" width="0" style="71" hidden="1" customWidth="1"/>
    <col min="3074" max="3074" width="7.5703125" style="71" customWidth="1"/>
    <col min="3075" max="3075" width="58.7109375" style="71" customWidth="1"/>
    <col min="3076" max="3076" width="18.85546875" style="71" customWidth="1"/>
    <col min="3077" max="3077" width="0" style="71" hidden="1" customWidth="1"/>
    <col min="3078" max="3078" width="16.28515625" style="71" customWidth="1"/>
    <col min="3079" max="3079" width="12.85546875" style="71" customWidth="1"/>
    <col min="3080" max="3080" width="18.28515625" style="71" customWidth="1"/>
    <col min="3081" max="3081" width="15.42578125" style="71" customWidth="1"/>
    <col min="3082" max="3086" width="0" style="71" hidden="1" customWidth="1"/>
    <col min="3087" max="3088" width="9.28515625" style="71" bestFit="1" customWidth="1"/>
    <col min="3089" max="3328" width="9.140625" style="71"/>
    <col min="3329" max="3329" width="0" style="71" hidden="1" customWidth="1"/>
    <col min="3330" max="3330" width="7.5703125" style="71" customWidth="1"/>
    <col min="3331" max="3331" width="58.7109375" style="71" customWidth="1"/>
    <col min="3332" max="3332" width="18.85546875" style="71" customWidth="1"/>
    <col min="3333" max="3333" width="0" style="71" hidden="1" customWidth="1"/>
    <col min="3334" max="3334" width="16.28515625" style="71" customWidth="1"/>
    <col min="3335" max="3335" width="12.85546875" style="71" customWidth="1"/>
    <col min="3336" max="3336" width="18.28515625" style="71" customWidth="1"/>
    <col min="3337" max="3337" width="15.42578125" style="71" customWidth="1"/>
    <col min="3338" max="3342" width="0" style="71" hidden="1" customWidth="1"/>
    <col min="3343" max="3344" width="9.28515625" style="71" bestFit="1" customWidth="1"/>
    <col min="3345" max="3584" width="9.140625" style="71"/>
    <col min="3585" max="3585" width="0" style="71" hidden="1" customWidth="1"/>
    <col min="3586" max="3586" width="7.5703125" style="71" customWidth="1"/>
    <col min="3587" max="3587" width="58.7109375" style="71" customWidth="1"/>
    <col min="3588" max="3588" width="18.85546875" style="71" customWidth="1"/>
    <col min="3589" max="3589" width="0" style="71" hidden="1" customWidth="1"/>
    <col min="3590" max="3590" width="16.28515625" style="71" customWidth="1"/>
    <col min="3591" max="3591" width="12.85546875" style="71" customWidth="1"/>
    <col min="3592" max="3592" width="18.28515625" style="71" customWidth="1"/>
    <col min="3593" max="3593" width="15.42578125" style="71" customWidth="1"/>
    <col min="3594" max="3598" width="0" style="71" hidden="1" customWidth="1"/>
    <col min="3599" max="3600" width="9.28515625" style="71" bestFit="1" customWidth="1"/>
    <col min="3601" max="3840" width="9.140625" style="71"/>
    <col min="3841" max="3841" width="0" style="71" hidden="1" customWidth="1"/>
    <col min="3842" max="3842" width="7.5703125" style="71" customWidth="1"/>
    <col min="3843" max="3843" width="58.7109375" style="71" customWidth="1"/>
    <col min="3844" max="3844" width="18.85546875" style="71" customWidth="1"/>
    <col min="3845" max="3845" width="0" style="71" hidden="1" customWidth="1"/>
    <col min="3846" max="3846" width="16.28515625" style="71" customWidth="1"/>
    <col min="3847" max="3847" width="12.85546875" style="71" customWidth="1"/>
    <col min="3848" max="3848" width="18.28515625" style="71" customWidth="1"/>
    <col min="3849" max="3849" width="15.42578125" style="71" customWidth="1"/>
    <col min="3850" max="3854" width="0" style="71" hidden="1" customWidth="1"/>
    <col min="3855" max="3856" width="9.28515625" style="71" bestFit="1" customWidth="1"/>
    <col min="3857" max="4096" width="9.140625" style="71"/>
    <col min="4097" max="4097" width="0" style="71" hidden="1" customWidth="1"/>
    <col min="4098" max="4098" width="7.5703125" style="71" customWidth="1"/>
    <col min="4099" max="4099" width="58.7109375" style="71" customWidth="1"/>
    <col min="4100" max="4100" width="18.85546875" style="71" customWidth="1"/>
    <col min="4101" max="4101" width="0" style="71" hidden="1" customWidth="1"/>
    <col min="4102" max="4102" width="16.28515625" style="71" customWidth="1"/>
    <col min="4103" max="4103" width="12.85546875" style="71" customWidth="1"/>
    <col min="4104" max="4104" width="18.28515625" style="71" customWidth="1"/>
    <col min="4105" max="4105" width="15.42578125" style="71" customWidth="1"/>
    <col min="4106" max="4110" width="0" style="71" hidden="1" customWidth="1"/>
    <col min="4111" max="4112" width="9.28515625" style="71" bestFit="1" customWidth="1"/>
    <col min="4113" max="4352" width="9.140625" style="71"/>
    <col min="4353" max="4353" width="0" style="71" hidden="1" customWidth="1"/>
    <col min="4354" max="4354" width="7.5703125" style="71" customWidth="1"/>
    <col min="4355" max="4355" width="58.7109375" style="71" customWidth="1"/>
    <col min="4356" max="4356" width="18.85546875" style="71" customWidth="1"/>
    <col min="4357" max="4357" width="0" style="71" hidden="1" customWidth="1"/>
    <col min="4358" max="4358" width="16.28515625" style="71" customWidth="1"/>
    <col min="4359" max="4359" width="12.85546875" style="71" customWidth="1"/>
    <col min="4360" max="4360" width="18.28515625" style="71" customWidth="1"/>
    <col min="4361" max="4361" width="15.42578125" style="71" customWidth="1"/>
    <col min="4362" max="4366" width="0" style="71" hidden="1" customWidth="1"/>
    <col min="4367" max="4368" width="9.28515625" style="71" bestFit="1" customWidth="1"/>
    <col min="4369" max="4608" width="9.140625" style="71"/>
    <col min="4609" max="4609" width="0" style="71" hidden="1" customWidth="1"/>
    <col min="4610" max="4610" width="7.5703125" style="71" customWidth="1"/>
    <col min="4611" max="4611" width="58.7109375" style="71" customWidth="1"/>
    <col min="4612" max="4612" width="18.85546875" style="71" customWidth="1"/>
    <col min="4613" max="4613" width="0" style="71" hidden="1" customWidth="1"/>
    <col min="4614" max="4614" width="16.28515625" style="71" customWidth="1"/>
    <col min="4615" max="4615" width="12.85546875" style="71" customWidth="1"/>
    <col min="4616" max="4616" width="18.28515625" style="71" customWidth="1"/>
    <col min="4617" max="4617" width="15.42578125" style="71" customWidth="1"/>
    <col min="4618" max="4622" width="0" style="71" hidden="1" customWidth="1"/>
    <col min="4623" max="4624" width="9.28515625" style="71" bestFit="1" customWidth="1"/>
    <col min="4625" max="4864" width="9.140625" style="71"/>
    <col min="4865" max="4865" width="0" style="71" hidden="1" customWidth="1"/>
    <col min="4866" max="4866" width="7.5703125" style="71" customWidth="1"/>
    <col min="4867" max="4867" width="58.7109375" style="71" customWidth="1"/>
    <col min="4868" max="4868" width="18.85546875" style="71" customWidth="1"/>
    <col min="4869" max="4869" width="0" style="71" hidden="1" customWidth="1"/>
    <col min="4870" max="4870" width="16.28515625" style="71" customWidth="1"/>
    <col min="4871" max="4871" width="12.85546875" style="71" customWidth="1"/>
    <col min="4872" max="4872" width="18.28515625" style="71" customWidth="1"/>
    <col min="4873" max="4873" width="15.42578125" style="71" customWidth="1"/>
    <col min="4874" max="4878" width="0" style="71" hidden="1" customWidth="1"/>
    <col min="4879" max="4880" width="9.28515625" style="71" bestFit="1" customWidth="1"/>
    <col min="4881" max="5120" width="9.140625" style="71"/>
    <col min="5121" max="5121" width="0" style="71" hidden="1" customWidth="1"/>
    <col min="5122" max="5122" width="7.5703125" style="71" customWidth="1"/>
    <col min="5123" max="5123" width="58.7109375" style="71" customWidth="1"/>
    <col min="5124" max="5124" width="18.85546875" style="71" customWidth="1"/>
    <col min="5125" max="5125" width="0" style="71" hidden="1" customWidth="1"/>
    <col min="5126" max="5126" width="16.28515625" style="71" customWidth="1"/>
    <col min="5127" max="5127" width="12.85546875" style="71" customWidth="1"/>
    <col min="5128" max="5128" width="18.28515625" style="71" customWidth="1"/>
    <col min="5129" max="5129" width="15.42578125" style="71" customWidth="1"/>
    <col min="5130" max="5134" width="0" style="71" hidden="1" customWidth="1"/>
    <col min="5135" max="5136" width="9.28515625" style="71" bestFit="1" customWidth="1"/>
    <col min="5137" max="5376" width="9.140625" style="71"/>
    <col min="5377" max="5377" width="0" style="71" hidden="1" customWidth="1"/>
    <col min="5378" max="5378" width="7.5703125" style="71" customWidth="1"/>
    <col min="5379" max="5379" width="58.7109375" style="71" customWidth="1"/>
    <col min="5380" max="5380" width="18.85546875" style="71" customWidth="1"/>
    <col min="5381" max="5381" width="0" style="71" hidden="1" customWidth="1"/>
    <col min="5382" max="5382" width="16.28515625" style="71" customWidth="1"/>
    <col min="5383" max="5383" width="12.85546875" style="71" customWidth="1"/>
    <col min="5384" max="5384" width="18.28515625" style="71" customWidth="1"/>
    <col min="5385" max="5385" width="15.42578125" style="71" customWidth="1"/>
    <col min="5386" max="5390" width="0" style="71" hidden="1" customWidth="1"/>
    <col min="5391" max="5392" width="9.28515625" style="71" bestFit="1" customWidth="1"/>
    <col min="5393" max="5632" width="9.140625" style="71"/>
    <col min="5633" max="5633" width="0" style="71" hidden="1" customWidth="1"/>
    <col min="5634" max="5634" width="7.5703125" style="71" customWidth="1"/>
    <col min="5635" max="5635" width="58.7109375" style="71" customWidth="1"/>
    <col min="5636" max="5636" width="18.85546875" style="71" customWidth="1"/>
    <col min="5637" max="5637" width="0" style="71" hidden="1" customWidth="1"/>
    <col min="5638" max="5638" width="16.28515625" style="71" customWidth="1"/>
    <col min="5639" max="5639" width="12.85546875" style="71" customWidth="1"/>
    <col min="5640" max="5640" width="18.28515625" style="71" customWidth="1"/>
    <col min="5641" max="5641" width="15.42578125" style="71" customWidth="1"/>
    <col min="5642" max="5646" width="0" style="71" hidden="1" customWidth="1"/>
    <col min="5647" max="5648" width="9.28515625" style="71" bestFit="1" customWidth="1"/>
    <col min="5649" max="5888" width="9.140625" style="71"/>
    <col min="5889" max="5889" width="0" style="71" hidden="1" customWidth="1"/>
    <col min="5890" max="5890" width="7.5703125" style="71" customWidth="1"/>
    <col min="5891" max="5891" width="58.7109375" style="71" customWidth="1"/>
    <col min="5892" max="5892" width="18.85546875" style="71" customWidth="1"/>
    <col min="5893" max="5893" width="0" style="71" hidden="1" customWidth="1"/>
    <col min="5894" max="5894" width="16.28515625" style="71" customWidth="1"/>
    <col min="5895" max="5895" width="12.85546875" style="71" customWidth="1"/>
    <col min="5896" max="5896" width="18.28515625" style="71" customWidth="1"/>
    <col min="5897" max="5897" width="15.42578125" style="71" customWidth="1"/>
    <col min="5898" max="5902" width="0" style="71" hidden="1" customWidth="1"/>
    <col min="5903" max="5904" width="9.28515625" style="71" bestFit="1" customWidth="1"/>
    <col min="5905" max="6144" width="9.140625" style="71"/>
    <col min="6145" max="6145" width="0" style="71" hidden="1" customWidth="1"/>
    <col min="6146" max="6146" width="7.5703125" style="71" customWidth="1"/>
    <col min="6147" max="6147" width="58.7109375" style="71" customWidth="1"/>
    <col min="6148" max="6148" width="18.85546875" style="71" customWidth="1"/>
    <col min="6149" max="6149" width="0" style="71" hidden="1" customWidth="1"/>
    <col min="6150" max="6150" width="16.28515625" style="71" customWidth="1"/>
    <col min="6151" max="6151" width="12.85546875" style="71" customWidth="1"/>
    <col min="6152" max="6152" width="18.28515625" style="71" customWidth="1"/>
    <col min="6153" max="6153" width="15.42578125" style="71" customWidth="1"/>
    <col min="6154" max="6158" width="0" style="71" hidden="1" customWidth="1"/>
    <col min="6159" max="6160" width="9.28515625" style="71" bestFit="1" customWidth="1"/>
    <col min="6161" max="6400" width="9.140625" style="71"/>
    <col min="6401" max="6401" width="0" style="71" hidden="1" customWidth="1"/>
    <col min="6402" max="6402" width="7.5703125" style="71" customWidth="1"/>
    <col min="6403" max="6403" width="58.7109375" style="71" customWidth="1"/>
    <col min="6404" max="6404" width="18.85546875" style="71" customWidth="1"/>
    <col min="6405" max="6405" width="0" style="71" hidden="1" customWidth="1"/>
    <col min="6406" max="6406" width="16.28515625" style="71" customWidth="1"/>
    <col min="6407" max="6407" width="12.85546875" style="71" customWidth="1"/>
    <col min="6408" max="6408" width="18.28515625" style="71" customWidth="1"/>
    <col min="6409" max="6409" width="15.42578125" style="71" customWidth="1"/>
    <col min="6410" max="6414" width="0" style="71" hidden="1" customWidth="1"/>
    <col min="6415" max="6416" width="9.28515625" style="71" bestFit="1" customWidth="1"/>
    <col min="6417" max="6656" width="9.140625" style="71"/>
    <col min="6657" max="6657" width="0" style="71" hidden="1" customWidth="1"/>
    <col min="6658" max="6658" width="7.5703125" style="71" customWidth="1"/>
    <col min="6659" max="6659" width="58.7109375" style="71" customWidth="1"/>
    <col min="6660" max="6660" width="18.85546875" style="71" customWidth="1"/>
    <col min="6661" max="6661" width="0" style="71" hidden="1" customWidth="1"/>
    <col min="6662" max="6662" width="16.28515625" style="71" customWidth="1"/>
    <col min="6663" max="6663" width="12.85546875" style="71" customWidth="1"/>
    <col min="6664" max="6664" width="18.28515625" style="71" customWidth="1"/>
    <col min="6665" max="6665" width="15.42578125" style="71" customWidth="1"/>
    <col min="6666" max="6670" width="0" style="71" hidden="1" customWidth="1"/>
    <col min="6671" max="6672" width="9.28515625" style="71" bestFit="1" customWidth="1"/>
    <col min="6673" max="6912" width="9.140625" style="71"/>
    <col min="6913" max="6913" width="0" style="71" hidden="1" customWidth="1"/>
    <col min="6914" max="6914" width="7.5703125" style="71" customWidth="1"/>
    <col min="6915" max="6915" width="58.7109375" style="71" customWidth="1"/>
    <col min="6916" max="6916" width="18.85546875" style="71" customWidth="1"/>
    <col min="6917" max="6917" width="0" style="71" hidden="1" customWidth="1"/>
    <col min="6918" max="6918" width="16.28515625" style="71" customWidth="1"/>
    <col min="6919" max="6919" width="12.85546875" style="71" customWidth="1"/>
    <col min="6920" max="6920" width="18.28515625" style="71" customWidth="1"/>
    <col min="6921" max="6921" width="15.42578125" style="71" customWidth="1"/>
    <col min="6922" max="6926" width="0" style="71" hidden="1" customWidth="1"/>
    <col min="6927" max="6928" width="9.28515625" style="71" bestFit="1" customWidth="1"/>
    <col min="6929" max="7168" width="9.140625" style="71"/>
    <col min="7169" max="7169" width="0" style="71" hidden="1" customWidth="1"/>
    <col min="7170" max="7170" width="7.5703125" style="71" customWidth="1"/>
    <col min="7171" max="7171" width="58.7109375" style="71" customWidth="1"/>
    <col min="7172" max="7172" width="18.85546875" style="71" customWidth="1"/>
    <col min="7173" max="7173" width="0" style="71" hidden="1" customWidth="1"/>
    <col min="7174" max="7174" width="16.28515625" style="71" customWidth="1"/>
    <col min="7175" max="7175" width="12.85546875" style="71" customWidth="1"/>
    <col min="7176" max="7176" width="18.28515625" style="71" customWidth="1"/>
    <col min="7177" max="7177" width="15.42578125" style="71" customWidth="1"/>
    <col min="7178" max="7182" width="0" style="71" hidden="1" customWidth="1"/>
    <col min="7183" max="7184" width="9.28515625" style="71" bestFit="1" customWidth="1"/>
    <col min="7185" max="7424" width="9.140625" style="71"/>
    <col min="7425" max="7425" width="0" style="71" hidden="1" customWidth="1"/>
    <col min="7426" max="7426" width="7.5703125" style="71" customWidth="1"/>
    <col min="7427" max="7427" width="58.7109375" style="71" customWidth="1"/>
    <col min="7428" max="7428" width="18.85546875" style="71" customWidth="1"/>
    <col min="7429" max="7429" width="0" style="71" hidden="1" customWidth="1"/>
    <col min="7430" max="7430" width="16.28515625" style="71" customWidth="1"/>
    <col min="7431" max="7431" width="12.85546875" style="71" customWidth="1"/>
    <col min="7432" max="7432" width="18.28515625" style="71" customWidth="1"/>
    <col min="7433" max="7433" width="15.42578125" style="71" customWidth="1"/>
    <col min="7434" max="7438" width="0" style="71" hidden="1" customWidth="1"/>
    <col min="7439" max="7440" width="9.28515625" style="71" bestFit="1" customWidth="1"/>
    <col min="7441" max="7680" width="9.140625" style="71"/>
    <col min="7681" max="7681" width="0" style="71" hidden="1" customWidth="1"/>
    <col min="7682" max="7682" width="7.5703125" style="71" customWidth="1"/>
    <col min="7683" max="7683" width="58.7109375" style="71" customWidth="1"/>
    <col min="7684" max="7684" width="18.85546875" style="71" customWidth="1"/>
    <col min="7685" max="7685" width="0" style="71" hidden="1" customWidth="1"/>
    <col min="7686" max="7686" width="16.28515625" style="71" customWidth="1"/>
    <col min="7687" max="7687" width="12.85546875" style="71" customWidth="1"/>
    <col min="7688" max="7688" width="18.28515625" style="71" customWidth="1"/>
    <col min="7689" max="7689" width="15.42578125" style="71" customWidth="1"/>
    <col min="7690" max="7694" width="0" style="71" hidden="1" customWidth="1"/>
    <col min="7695" max="7696" width="9.28515625" style="71" bestFit="1" customWidth="1"/>
    <col min="7697" max="7936" width="9.140625" style="71"/>
    <col min="7937" max="7937" width="0" style="71" hidden="1" customWidth="1"/>
    <col min="7938" max="7938" width="7.5703125" style="71" customWidth="1"/>
    <col min="7939" max="7939" width="58.7109375" style="71" customWidth="1"/>
    <col min="7940" max="7940" width="18.85546875" style="71" customWidth="1"/>
    <col min="7941" max="7941" width="0" style="71" hidden="1" customWidth="1"/>
    <col min="7942" max="7942" width="16.28515625" style="71" customWidth="1"/>
    <col min="7943" max="7943" width="12.85546875" style="71" customWidth="1"/>
    <col min="7944" max="7944" width="18.28515625" style="71" customWidth="1"/>
    <col min="7945" max="7945" width="15.42578125" style="71" customWidth="1"/>
    <col min="7946" max="7950" width="0" style="71" hidden="1" customWidth="1"/>
    <col min="7951" max="7952" width="9.28515625" style="71" bestFit="1" customWidth="1"/>
    <col min="7953" max="8192" width="9.140625" style="71"/>
    <col min="8193" max="8193" width="0" style="71" hidden="1" customWidth="1"/>
    <col min="8194" max="8194" width="7.5703125" style="71" customWidth="1"/>
    <col min="8195" max="8195" width="58.7109375" style="71" customWidth="1"/>
    <col min="8196" max="8196" width="18.85546875" style="71" customWidth="1"/>
    <col min="8197" max="8197" width="0" style="71" hidden="1" customWidth="1"/>
    <col min="8198" max="8198" width="16.28515625" style="71" customWidth="1"/>
    <col min="8199" max="8199" width="12.85546875" style="71" customWidth="1"/>
    <col min="8200" max="8200" width="18.28515625" style="71" customWidth="1"/>
    <col min="8201" max="8201" width="15.42578125" style="71" customWidth="1"/>
    <col min="8202" max="8206" width="0" style="71" hidden="1" customWidth="1"/>
    <col min="8207" max="8208" width="9.28515625" style="71" bestFit="1" customWidth="1"/>
    <col min="8209" max="8448" width="9.140625" style="71"/>
    <col min="8449" max="8449" width="0" style="71" hidden="1" customWidth="1"/>
    <col min="8450" max="8450" width="7.5703125" style="71" customWidth="1"/>
    <col min="8451" max="8451" width="58.7109375" style="71" customWidth="1"/>
    <col min="8452" max="8452" width="18.85546875" style="71" customWidth="1"/>
    <col min="8453" max="8453" width="0" style="71" hidden="1" customWidth="1"/>
    <col min="8454" max="8454" width="16.28515625" style="71" customWidth="1"/>
    <col min="8455" max="8455" width="12.85546875" style="71" customWidth="1"/>
    <col min="8456" max="8456" width="18.28515625" style="71" customWidth="1"/>
    <col min="8457" max="8457" width="15.42578125" style="71" customWidth="1"/>
    <col min="8458" max="8462" width="0" style="71" hidden="1" customWidth="1"/>
    <col min="8463" max="8464" width="9.28515625" style="71" bestFit="1" customWidth="1"/>
    <col min="8465" max="8704" width="9.140625" style="71"/>
    <col min="8705" max="8705" width="0" style="71" hidden="1" customWidth="1"/>
    <col min="8706" max="8706" width="7.5703125" style="71" customWidth="1"/>
    <col min="8707" max="8707" width="58.7109375" style="71" customWidth="1"/>
    <col min="8708" max="8708" width="18.85546875" style="71" customWidth="1"/>
    <col min="8709" max="8709" width="0" style="71" hidden="1" customWidth="1"/>
    <col min="8710" max="8710" width="16.28515625" style="71" customWidth="1"/>
    <col min="8711" max="8711" width="12.85546875" style="71" customWidth="1"/>
    <col min="8712" max="8712" width="18.28515625" style="71" customWidth="1"/>
    <col min="8713" max="8713" width="15.42578125" style="71" customWidth="1"/>
    <col min="8714" max="8718" width="0" style="71" hidden="1" customWidth="1"/>
    <col min="8719" max="8720" width="9.28515625" style="71" bestFit="1" customWidth="1"/>
    <col min="8721" max="8960" width="9.140625" style="71"/>
    <col min="8961" max="8961" width="0" style="71" hidden="1" customWidth="1"/>
    <col min="8962" max="8962" width="7.5703125" style="71" customWidth="1"/>
    <col min="8963" max="8963" width="58.7109375" style="71" customWidth="1"/>
    <col min="8964" max="8964" width="18.85546875" style="71" customWidth="1"/>
    <col min="8965" max="8965" width="0" style="71" hidden="1" customWidth="1"/>
    <col min="8966" max="8966" width="16.28515625" style="71" customWidth="1"/>
    <col min="8967" max="8967" width="12.85546875" style="71" customWidth="1"/>
    <col min="8968" max="8968" width="18.28515625" style="71" customWidth="1"/>
    <col min="8969" max="8969" width="15.42578125" style="71" customWidth="1"/>
    <col min="8970" max="8974" width="0" style="71" hidden="1" customWidth="1"/>
    <col min="8975" max="8976" width="9.28515625" style="71" bestFit="1" customWidth="1"/>
    <col min="8977" max="9216" width="9.140625" style="71"/>
    <col min="9217" max="9217" width="0" style="71" hidden="1" customWidth="1"/>
    <col min="9218" max="9218" width="7.5703125" style="71" customWidth="1"/>
    <col min="9219" max="9219" width="58.7109375" style="71" customWidth="1"/>
    <col min="9220" max="9220" width="18.85546875" style="71" customWidth="1"/>
    <col min="9221" max="9221" width="0" style="71" hidden="1" customWidth="1"/>
    <col min="9222" max="9222" width="16.28515625" style="71" customWidth="1"/>
    <col min="9223" max="9223" width="12.85546875" style="71" customWidth="1"/>
    <col min="9224" max="9224" width="18.28515625" style="71" customWidth="1"/>
    <col min="9225" max="9225" width="15.42578125" style="71" customWidth="1"/>
    <col min="9226" max="9230" width="0" style="71" hidden="1" customWidth="1"/>
    <col min="9231" max="9232" width="9.28515625" style="71" bestFit="1" customWidth="1"/>
    <col min="9233" max="9472" width="9.140625" style="71"/>
    <col min="9473" max="9473" width="0" style="71" hidden="1" customWidth="1"/>
    <col min="9474" max="9474" width="7.5703125" style="71" customWidth="1"/>
    <col min="9475" max="9475" width="58.7109375" style="71" customWidth="1"/>
    <col min="9476" max="9476" width="18.85546875" style="71" customWidth="1"/>
    <col min="9477" max="9477" width="0" style="71" hidden="1" customWidth="1"/>
    <col min="9478" max="9478" width="16.28515625" style="71" customWidth="1"/>
    <col min="9479" max="9479" width="12.85546875" style="71" customWidth="1"/>
    <col min="9480" max="9480" width="18.28515625" style="71" customWidth="1"/>
    <col min="9481" max="9481" width="15.42578125" style="71" customWidth="1"/>
    <col min="9482" max="9486" width="0" style="71" hidden="1" customWidth="1"/>
    <col min="9487" max="9488" width="9.28515625" style="71" bestFit="1" customWidth="1"/>
    <col min="9489" max="9728" width="9.140625" style="71"/>
    <col min="9729" max="9729" width="0" style="71" hidden="1" customWidth="1"/>
    <col min="9730" max="9730" width="7.5703125" style="71" customWidth="1"/>
    <col min="9731" max="9731" width="58.7109375" style="71" customWidth="1"/>
    <col min="9732" max="9732" width="18.85546875" style="71" customWidth="1"/>
    <col min="9733" max="9733" width="0" style="71" hidden="1" customWidth="1"/>
    <col min="9734" max="9734" width="16.28515625" style="71" customWidth="1"/>
    <col min="9735" max="9735" width="12.85546875" style="71" customWidth="1"/>
    <col min="9736" max="9736" width="18.28515625" style="71" customWidth="1"/>
    <col min="9737" max="9737" width="15.42578125" style="71" customWidth="1"/>
    <col min="9738" max="9742" width="0" style="71" hidden="1" customWidth="1"/>
    <col min="9743" max="9744" width="9.28515625" style="71" bestFit="1" customWidth="1"/>
    <col min="9745" max="9984" width="9.140625" style="71"/>
    <col min="9985" max="9985" width="0" style="71" hidden="1" customWidth="1"/>
    <col min="9986" max="9986" width="7.5703125" style="71" customWidth="1"/>
    <col min="9987" max="9987" width="58.7109375" style="71" customWidth="1"/>
    <col min="9988" max="9988" width="18.85546875" style="71" customWidth="1"/>
    <col min="9989" max="9989" width="0" style="71" hidden="1" customWidth="1"/>
    <col min="9990" max="9990" width="16.28515625" style="71" customWidth="1"/>
    <col min="9991" max="9991" width="12.85546875" style="71" customWidth="1"/>
    <col min="9992" max="9992" width="18.28515625" style="71" customWidth="1"/>
    <col min="9993" max="9993" width="15.42578125" style="71" customWidth="1"/>
    <col min="9994" max="9998" width="0" style="71" hidden="1" customWidth="1"/>
    <col min="9999" max="10000" width="9.28515625" style="71" bestFit="1" customWidth="1"/>
    <col min="10001" max="10240" width="9.140625" style="71"/>
    <col min="10241" max="10241" width="0" style="71" hidden="1" customWidth="1"/>
    <col min="10242" max="10242" width="7.5703125" style="71" customWidth="1"/>
    <col min="10243" max="10243" width="58.7109375" style="71" customWidth="1"/>
    <col min="10244" max="10244" width="18.85546875" style="71" customWidth="1"/>
    <col min="10245" max="10245" width="0" style="71" hidden="1" customWidth="1"/>
    <col min="10246" max="10246" width="16.28515625" style="71" customWidth="1"/>
    <col min="10247" max="10247" width="12.85546875" style="71" customWidth="1"/>
    <col min="10248" max="10248" width="18.28515625" style="71" customWidth="1"/>
    <col min="10249" max="10249" width="15.42578125" style="71" customWidth="1"/>
    <col min="10250" max="10254" width="0" style="71" hidden="1" customWidth="1"/>
    <col min="10255" max="10256" width="9.28515625" style="71" bestFit="1" customWidth="1"/>
    <col min="10257" max="10496" width="9.140625" style="71"/>
    <col min="10497" max="10497" width="0" style="71" hidden="1" customWidth="1"/>
    <col min="10498" max="10498" width="7.5703125" style="71" customWidth="1"/>
    <col min="10499" max="10499" width="58.7109375" style="71" customWidth="1"/>
    <col min="10500" max="10500" width="18.85546875" style="71" customWidth="1"/>
    <col min="10501" max="10501" width="0" style="71" hidden="1" customWidth="1"/>
    <col min="10502" max="10502" width="16.28515625" style="71" customWidth="1"/>
    <col min="10503" max="10503" width="12.85546875" style="71" customWidth="1"/>
    <col min="10504" max="10504" width="18.28515625" style="71" customWidth="1"/>
    <col min="10505" max="10505" width="15.42578125" style="71" customWidth="1"/>
    <col min="10506" max="10510" width="0" style="71" hidden="1" customWidth="1"/>
    <col min="10511" max="10512" width="9.28515625" style="71" bestFit="1" customWidth="1"/>
    <col min="10513" max="10752" width="9.140625" style="71"/>
    <col min="10753" max="10753" width="0" style="71" hidden="1" customWidth="1"/>
    <col min="10754" max="10754" width="7.5703125" style="71" customWidth="1"/>
    <col min="10755" max="10755" width="58.7109375" style="71" customWidth="1"/>
    <col min="10756" max="10756" width="18.85546875" style="71" customWidth="1"/>
    <col min="10757" max="10757" width="0" style="71" hidden="1" customWidth="1"/>
    <col min="10758" max="10758" width="16.28515625" style="71" customWidth="1"/>
    <col min="10759" max="10759" width="12.85546875" style="71" customWidth="1"/>
    <col min="10760" max="10760" width="18.28515625" style="71" customWidth="1"/>
    <col min="10761" max="10761" width="15.42578125" style="71" customWidth="1"/>
    <col min="10762" max="10766" width="0" style="71" hidden="1" customWidth="1"/>
    <col min="10767" max="10768" width="9.28515625" style="71" bestFit="1" customWidth="1"/>
    <col min="10769" max="11008" width="9.140625" style="71"/>
    <col min="11009" max="11009" width="0" style="71" hidden="1" customWidth="1"/>
    <col min="11010" max="11010" width="7.5703125" style="71" customWidth="1"/>
    <col min="11011" max="11011" width="58.7109375" style="71" customWidth="1"/>
    <col min="11012" max="11012" width="18.85546875" style="71" customWidth="1"/>
    <col min="11013" max="11013" width="0" style="71" hidden="1" customWidth="1"/>
    <col min="11014" max="11014" width="16.28515625" style="71" customWidth="1"/>
    <col min="11015" max="11015" width="12.85546875" style="71" customWidth="1"/>
    <col min="11016" max="11016" width="18.28515625" style="71" customWidth="1"/>
    <col min="11017" max="11017" width="15.42578125" style="71" customWidth="1"/>
    <col min="11018" max="11022" width="0" style="71" hidden="1" customWidth="1"/>
    <col min="11023" max="11024" width="9.28515625" style="71" bestFit="1" customWidth="1"/>
    <col min="11025" max="11264" width="9.140625" style="71"/>
    <col min="11265" max="11265" width="0" style="71" hidden="1" customWidth="1"/>
    <col min="11266" max="11266" width="7.5703125" style="71" customWidth="1"/>
    <col min="11267" max="11267" width="58.7109375" style="71" customWidth="1"/>
    <col min="11268" max="11268" width="18.85546875" style="71" customWidth="1"/>
    <col min="11269" max="11269" width="0" style="71" hidden="1" customWidth="1"/>
    <col min="11270" max="11270" width="16.28515625" style="71" customWidth="1"/>
    <col min="11271" max="11271" width="12.85546875" style="71" customWidth="1"/>
    <col min="11272" max="11272" width="18.28515625" style="71" customWidth="1"/>
    <col min="11273" max="11273" width="15.42578125" style="71" customWidth="1"/>
    <col min="11274" max="11278" width="0" style="71" hidden="1" customWidth="1"/>
    <col min="11279" max="11280" width="9.28515625" style="71" bestFit="1" customWidth="1"/>
    <col min="11281" max="11520" width="9.140625" style="71"/>
    <col min="11521" max="11521" width="0" style="71" hidden="1" customWidth="1"/>
    <col min="11522" max="11522" width="7.5703125" style="71" customWidth="1"/>
    <col min="11523" max="11523" width="58.7109375" style="71" customWidth="1"/>
    <col min="11524" max="11524" width="18.85546875" style="71" customWidth="1"/>
    <col min="11525" max="11525" width="0" style="71" hidden="1" customWidth="1"/>
    <col min="11526" max="11526" width="16.28515625" style="71" customWidth="1"/>
    <col min="11527" max="11527" width="12.85546875" style="71" customWidth="1"/>
    <col min="11528" max="11528" width="18.28515625" style="71" customWidth="1"/>
    <col min="11529" max="11529" width="15.42578125" style="71" customWidth="1"/>
    <col min="11530" max="11534" width="0" style="71" hidden="1" customWidth="1"/>
    <col min="11535" max="11536" width="9.28515625" style="71" bestFit="1" customWidth="1"/>
    <col min="11537" max="11776" width="9.140625" style="71"/>
    <col min="11777" max="11777" width="0" style="71" hidden="1" customWidth="1"/>
    <col min="11778" max="11778" width="7.5703125" style="71" customWidth="1"/>
    <col min="11779" max="11779" width="58.7109375" style="71" customWidth="1"/>
    <col min="11780" max="11780" width="18.85546875" style="71" customWidth="1"/>
    <col min="11781" max="11781" width="0" style="71" hidden="1" customWidth="1"/>
    <col min="11782" max="11782" width="16.28515625" style="71" customWidth="1"/>
    <col min="11783" max="11783" width="12.85546875" style="71" customWidth="1"/>
    <col min="11784" max="11784" width="18.28515625" style="71" customWidth="1"/>
    <col min="11785" max="11785" width="15.42578125" style="71" customWidth="1"/>
    <col min="11786" max="11790" width="0" style="71" hidden="1" customWidth="1"/>
    <col min="11791" max="11792" width="9.28515625" style="71" bestFit="1" customWidth="1"/>
    <col min="11793" max="12032" width="9.140625" style="71"/>
    <col min="12033" max="12033" width="0" style="71" hidden="1" customWidth="1"/>
    <col min="12034" max="12034" width="7.5703125" style="71" customWidth="1"/>
    <col min="12035" max="12035" width="58.7109375" style="71" customWidth="1"/>
    <col min="12036" max="12036" width="18.85546875" style="71" customWidth="1"/>
    <col min="12037" max="12037" width="0" style="71" hidden="1" customWidth="1"/>
    <col min="12038" max="12038" width="16.28515625" style="71" customWidth="1"/>
    <col min="12039" max="12039" width="12.85546875" style="71" customWidth="1"/>
    <col min="12040" max="12040" width="18.28515625" style="71" customWidth="1"/>
    <col min="12041" max="12041" width="15.42578125" style="71" customWidth="1"/>
    <col min="12042" max="12046" width="0" style="71" hidden="1" customWidth="1"/>
    <col min="12047" max="12048" width="9.28515625" style="71" bestFit="1" customWidth="1"/>
    <col min="12049" max="12288" width="9.140625" style="71"/>
    <col min="12289" max="12289" width="0" style="71" hidden="1" customWidth="1"/>
    <col min="12290" max="12290" width="7.5703125" style="71" customWidth="1"/>
    <col min="12291" max="12291" width="58.7109375" style="71" customWidth="1"/>
    <col min="12292" max="12292" width="18.85546875" style="71" customWidth="1"/>
    <col min="12293" max="12293" width="0" style="71" hidden="1" customWidth="1"/>
    <col min="12294" max="12294" width="16.28515625" style="71" customWidth="1"/>
    <col min="12295" max="12295" width="12.85546875" style="71" customWidth="1"/>
    <col min="12296" max="12296" width="18.28515625" style="71" customWidth="1"/>
    <col min="12297" max="12297" width="15.42578125" style="71" customWidth="1"/>
    <col min="12298" max="12302" width="0" style="71" hidden="1" customWidth="1"/>
    <col min="12303" max="12304" width="9.28515625" style="71" bestFit="1" customWidth="1"/>
    <col min="12305" max="12544" width="9.140625" style="71"/>
    <col min="12545" max="12545" width="0" style="71" hidden="1" customWidth="1"/>
    <col min="12546" max="12546" width="7.5703125" style="71" customWidth="1"/>
    <col min="12547" max="12547" width="58.7109375" style="71" customWidth="1"/>
    <col min="12548" max="12548" width="18.85546875" style="71" customWidth="1"/>
    <col min="12549" max="12549" width="0" style="71" hidden="1" customWidth="1"/>
    <col min="12550" max="12550" width="16.28515625" style="71" customWidth="1"/>
    <col min="12551" max="12551" width="12.85546875" style="71" customWidth="1"/>
    <col min="12552" max="12552" width="18.28515625" style="71" customWidth="1"/>
    <col min="12553" max="12553" width="15.42578125" style="71" customWidth="1"/>
    <col min="12554" max="12558" width="0" style="71" hidden="1" customWidth="1"/>
    <col min="12559" max="12560" width="9.28515625" style="71" bestFit="1" customWidth="1"/>
    <col min="12561" max="12800" width="9.140625" style="71"/>
    <col min="12801" max="12801" width="0" style="71" hidden="1" customWidth="1"/>
    <col min="12802" max="12802" width="7.5703125" style="71" customWidth="1"/>
    <col min="12803" max="12803" width="58.7109375" style="71" customWidth="1"/>
    <col min="12804" max="12804" width="18.85546875" style="71" customWidth="1"/>
    <col min="12805" max="12805" width="0" style="71" hidden="1" customWidth="1"/>
    <col min="12806" max="12806" width="16.28515625" style="71" customWidth="1"/>
    <col min="12807" max="12807" width="12.85546875" style="71" customWidth="1"/>
    <col min="12808" max="12808" width="18.28515625" style="71" customWidth="1"/>
    <col min="12809" max="12809" width="15.42578125" style="71" customWidth="1"/>
    <col min="12810" max="12814" width="0" style="71" hidden="1" customWidth="1"/>
    <col min="12815" max="12816" width="9.28515625" style="71" bestFit="1" customWidth="1"/>
    <col min="12817" max="13056" width="9.140625" style="71"/>
    <col min="13057" max="13057" width="0" style="71" hidden="1" customWidth="1"/>
    <col min="13058" max="13058" width="7.5703125" style="71" customWidth="1"/>
    <col min="13059" max="13059" width="58.7109375" style="71" customWidth="1"/>
    <col min="13060" max="13060" width="18.85546875" style="71" customWidth="1"/>
    <col min="13061" max="13061" width="0" style="71" hidden="1" customWidth="1"/>
    <col min="13062" max="13062" width="16.28515625" style="71" customWidth="1"/>
    <col min="13063" max="13063" width="12.85546875" style="71" customWidth="1"/>
    <col min="13064" max="13064" width="18.28515625" style="71" customWidth="1"/>
    <col min="13065" max="13065" width="15.42578125" style="71" customWidth="1"/>
    <col min="13066" max="13070" width="0" style="71" hidden="1" customWidth="1"/>
    <col min="13071" max="13072" width="9.28515625" style="71" bestFit="1" customWidth="1"/>
    <col min="13073" max="13312" width="9.140625" style="71"/>
    <col min="13313" max="13313" width="0" style="71" hidden="1" customWidth="1"/>
    <col min="13314" max="13314" width="7.5703125" style="71" customWidth="1"/>
    <col min="13315" max="13315" width="58.7109375" style="71" customWidth="1"/>
    <col min="13316" max="13316" width="18.85546875" style="71" customWidth="1"/>
    <col min="13317" max="13317" width="0" style="71" hidden="1" customWidth="1"/>
    <col min="13318" max="13318" width="16.28515625" style="71" customWidth="1"/>
    <col min="13319" max="13319" width="12.85546875" style="71" customWidth="1"/>
    <col min="13320" max="13320" width="18.28515625" style="71" customWidth="1"/>
    <col min="13321" max="13321" width="15.42578125" style="71" customWidth="1"/>
    <col min="13322" max="13326" width="0" style="71" hidden="1" customWidth="1"/>
    <col min="13327" max="13328" width="9.28515625" style="71" bestFit="1" customWidth="1"/>
    <col min="13329" max="13568" width="9.140625" style="71"/>
    <col min="13569" max="13569" width="0" style="71" hidden="1" customWidth="1"/>
    <col min="13570" max="13570" width="7.5703125" style="71" customWidth="1"/>
    <col min="13571" max="13571" width="58.7109375" style="71" customWidth="1"/>
    <col min="13572" max="13572" width="18.85546875" style="71" customWidth="1"/>
    <col min="13573" max="13573" width="0" style="71" hidden="1" customWidth="1"/>
    <col min="13574" max="13574" width="16.28515625" style="71" customWidth="1"/>
    <col min="13575" max="13575" width="12.85546875" style="71" customWidth="1"/>
    <col min="13576" max="13576" width="18.28515625" style="71" customWidth="1"/>
    <col min="13577" max="13577" width="15.42578125" style="71" customWidth="1"/>
    <col min="13578" max="13582" width="0" style="71" hidden="1" customWidth="1"/>
    <col min="13583" max="13584" width="9.28515625" style="71" bestFit="1" customWidth="1"/>
    <col min="13585" max="13824" width="9.140625" style="71"/>
    <col min="13825" max="13825" width="0" style="71" hidden="1" customWidth="1"/>
    <col min="13826" max="13826" width="7.5703125" style="71" customWidth="1"/>
    <col min="13827" max="13827" width="58.7109375" style="71" customWidth="1"/>
    <col min="13828" max="13828" width="18.85546875" style="71" customWidth="1"/>
    <col min="13829" max="13829" width="0" style="71" hidden="1" customWidth="1"/>
    <col min="13830" max="13830" width="16.28515625" style="71" customWidth="1"/>
    <col min="13831" max="13831" width="12.85546875" style="71" customWidth="1"/>
    <col min="13832" max="13832" width="18.28515625" style="71" customWidth="1"/>
    <col min="13833" max="13833" width="15.42578125" style="71" customWidth="1"/>
    <col min="13834" max="13838" width="0" style="71" hidden="1" customWidth="1"/>
    <col min="13839" max="13840" width="9.28515625" style="71" bestFit="1" customWidth="1"/>
    <col min="13841" max="14080" width="9.140625" style="71"/>
    <col min="14081" max="14081" width="0" style="71" hidden="1" customWidth="1"/>
    <col min="14082" max="14082" width="7.5703125" style="71" customWidth="1"/>
    <col min="14083" max="14083" width="58.7109375" style="71" customWidth="1"/>
    <col min="14084" max="14084" width="18.85546875" style="71" customWidth="1"/>
    <col min="14085" max="14085" width="0" style="71" hidden="1" customWidth="1"/>
    <col min="14086" max="14086" width="16.28515625" style="71" customWidth="1"/>
    <col min="14087" max="14087" width="12.85546875" style="71" customWidth="1"/>
    <col min="14088" max="14088" width="18.28515625" style="71" customWidth="1"/>
    <col min="14089" max="14089" width="15.42578125" style="71" customWidth="1"/>
    <col min="14090" max="14094" width="0" style="71" hidden="1" customWidth="1"/>
    <col min="14095" max="14096" width="9.28515625" style="71" bestFit="1" customWidth="1"/>
    <col min="14097" max="14336" width="9.140625" style="71"/>
    <col min="14337" max="14337" width="0" style="71" hidden="1" customWidth="1"/>
    <col min="14338" max="14338" width="7.5703125" style="71" customWidth="1"/>
    <col min="14339" max="14339" width="58.7109375" style="71" customWidth="1"/>
    <col min="14340" max="14340" width="18.85546875" style="71" customWidth="1"/>
    <col min="14341" max="14341" width="0" style="71" hidden="1" customWidth="1"/>
    <col min="14342" max="14342" width="16.28515625" style="71" customWidth="1"/>
    <col min="14343" max="14343" width="12.85546875" style="71" customWidth="1"/>
    <col min="14344" max="14344" width="18.28515625" style="71" customWidth="1"/>
    <col min="14345" max="14345" width="15.42578125" style="71" customWidth="1"/>
    <col min="14346" max="14350" width="0" style="71" hidden="1" customWidth="1"/>
    <col min="14351" max="14352" width="9.28515625" style="71" bestFit="1" customWidth="1"/>
    <col min="14353" max="14592" width="9.140625" style="71"/>
    <col min="14593" max="14593" width="0" style="71" hidden="1" customWidth="1"/>
    <col min="14594" max="14594" width="7.5703125" style="71" customWidth="1"/>
    <col min="14595" max="14595" width="58.7109375" style="71" customWidth="1"/>
    <col min="14596" max="14596" width="18.85546875" style="71" customWidth="1"/>
    <col min="14597" max="14597" width="0" style="71" hidden="1" customWidth="1"/>
    <col min="14598" max="14598" width="16.28515625" style="71" customWidth="1"/>
    <col min="14599" max="14599" width="12.85546875" style="71" customWidth="1"/>
    <col min="14600" max="14600" width="18.28515625" style="71" customWidth="1"/>
    <col min="14601" max="14601" width="15.42578125" style="71" customWidth="1"/>
    <col min="14602" max="14606" width="0" style="71" hidden="1" customWidth="1"/>
    <col min="14607" max="14608" width="9.28515625" style="71" bestFit="1" customWidth="1"/>
    <col min="14609" max="14848" width="9.140625" style="71"/>
    <col min="14849" max="14849" width="0" style="71" hidden="1" customWidth="1"/>
    <col min="14850" max="14850" width="7.5703125" style="71" customWidth="1"/>
    <col min="14851" max="14851" width="58.7109375" style="71" customWidth="1"/>
    <col min="14852" max="14852" width="18.85546875" style="71" customWidth="1"/>
    <col min="14853" max="14853" width="0" style="71" hidden="1" customWidth="1"/>
    <col min="14854" max="14854" width="16.28515625" style="71" customWidth="1"/>
    <col min="14855" max="14855" width="12.85546875" style="71" customWidth="1"/>
    <col min="14856" max="14856" width="18.28515625" style="71" customWidth="1"/>
    <col min="14857" max="14857" width="15.42578125" style="71" customWidth="1"/>
    <col min="14858" max="14862" width="0" style="71" hidden="1" customWidth="1"/>
    <col min="14863" max="14864" width="9.28515625" style="71" bestFit="1" customWidth="1"/>
    <col min="14865" max="15104" width="9.140625" style="71"/>
    <col min="15105" max="15105" width="0" style="71" hidden="1" customWidth="1"/>
    <col min="15106" max="15106" width="7.5703125" style="71" customWidth="1"/>
    <col min="15107" max="15107" width="58.7109375" style="71" customWidth="1"/>
    <col min="15108" max="15108" width="18.85546875" style="71" customWidth="1"/>
    <col min="15109" max="15109" width="0" style="71" hidden="1" customWidth="1"/>
    <col min="15110" max="15110" width="16.28515625" style="71" customWidth="1"/>
    <col min="15111" max="15111" width="12.85546875" style="71" customWidth="1"/>
    <col min="15112" max="15112" width="18.28515625" style="71" customWidth="1"/>
    <col min="15113" max="15113" width="15.42578125" style="71" customWidth="1"/>
    <col min="15114" max="15118" width="0" style="71" hidden="1" customWidth="1"/>
    <col min="15119" max="15120" width="9.28515625" style="71" bestFit="1" customWidth="1"/>
    <col min="15121" max="15360" width="9.140625" style="71"/>
    <col min="15361" max="15361" width="0" style="71" hidden="1" customWidth="1"/>
    <col min="15362" max="15362" width="7.5703125" style="71" customWidth="1"/>
    <col min="15363" max="15363" width="58.7109375" style="71" customWidth="1"/>
    <col min="15364" max="15364" width="18.85546875" style="71" customWidth="1"/>
    <col min="15365" max="15365" width="0" style="71" hidden="1" customWidth="1"/>
    <col min="15366" max="15366" width="16.28515625" style="71" customWidth="1"/>
    <col min="15367" max="15367" width="12.85546875" style="71" customWidth="1"/>
    <col min="15368" max="15368" width="18.28515625" style="71" customWidth="1"/>
    <col min="15369" max="15369" width="15.42578125" style="71" customWidth="1"/>
    <col min="15370" max="15374" width="0" style="71" hidden="1" customWidth="1"/>
    <col min="15375" max="15376" width="9.28515625" style="71" bestFit="1" customWidth="1"/>
    <col min="15377" max="15616" width="9.140625" style="71"/>
    <col min="15617" max="15617" width="0" style="71" hidden="1" customWidth="1"/>
    <col min="15618" max="15618" width="7.5703125" style="71" customWidth="1"/>
    <col min="15619" max="15619" width="58.7109375" style="71" customWidth="1"/>
    <col min="15620" max="15620" width="18.85546875" style="71" customWidth="1"/>
    <col min="15621" max="15621" width="0" style="71" hidden="1" customWidth="1"/>
    <col min="15622" max="15622" width="16.28515625" style="71" customWidth="1"/>
    <col min="15623" max="15623" width="12.85546875" style="71" customWidth="1"/>
    <col min="15624" max="15624" width="18.28515625" style="71" customWidth="1"/>
    <col min="15625" max="15625" width="15.42578125" style="71" customWidth="1"/>
    <col min="15626" max="15630" width="0" style="71" hidden="1" customWidth="1"/>
    <col min="15631" max="15632" width="9.28515625" style="71" bestFit="1" customWidth="1"/>
    <col min="15633" max="15872" width="9.140625" style="71"/>
    <col min="15873" max="15873" width="0" style="71" hidden="1" customWidth="1"/>
    <col min="15874" max="15874" width="7.5703125" style="71" customWidth="1"/>
    <col min="15875" max="15875" width="58.7109375" style="71" customWidth="1"/>
    <col min="15876" max="15876" width="18.85546875" style="71" customWidth="1"/>
    <col min="15877" max="15877" width="0" style="71" hidden="1" customWidth="1"/>
    <col min="15878" max="15878" width="16.28515625" style="71" customWidth="1"/>
    <col min="15879" max="15879" width="12.85546875" style="71" customWidth="1"/>
    <col min="15880" max="15880" width="18.28515625" style="71" customWidth="1"/>
    <col min="15881" max="15881" width="15.42578125" style="71" customWidth="1"/>
    <col min="15882" max="15886" width="0" style="71" hidden="1" customWidth="1"/>
    <col min="15887" max="15888" width="9.28515625" style="71" bestFit="1" customWidth="1"/>
    <col min="15889" max="16128" width="9.140625" style="71"/>
    <col min="16129" max="16129" width="0" style="71" hidden="1" customWidth="1"/>
    <col min="16130" max="16130" width="7.5703125" style="71" customWidth="1"/>
    <col min="16131" max="16131" width="58.7109375" style="71" customWidth="1"/>
    <col min="16132" max="16132" width="18.85546875" style="71" customWidth="1"/>
    <col min="16133" max="16133" width="0" style="71" hidden="1" customWidth="1"/>
    <col min="16134" max="16134" width="16.28515625" style="71" customWidth="1"/>
    <col min="16135" max="16135" width="12.85546875" style="71" customWidth="1"/>
    <col min="16136" max="16136" width="18.28515625" style="71" customWidth="1"/>
    <col min="16137" max="16137" width="15.42578125" style="71" customWidth="1"/>
    <col min="16138" max="16142" width="0" style="71" hidden="1" customWidth="1"/>
    <col min="16143" max="16144" width="9.28515625" style="71" bestFit="1" customWidth="1"/>
    <col min="16145" max="16384" width="9.140625" style="71"/>
  </cols>
  <sheetData>
    <row r="1" spans="1:13" x14ac:dyDescent="0.25">
      <c r="B1" s="104"/>
      <c r="C1" s="105"/>
      <c r="D1" s="105"/>
      <c r="E1" s="105"/>
      <c r="F1" s="105"/>
      <c r="G1" s="106"/>
      <c r="H1" s="105"/>
      <c r="I1" s="107"/>
    </row>
    <row r="2" spans="1:13" x14ac:dyDescent="0.25">
      <c r="B2" s="90"/>
      <c r="C2" s="4"/>
      <c r="D2" s="4"/>
      <c r="E2" s="4"/>
      <c r="F2" s="4"/>
      <c r="G2" s="108"/>
      <c r="H2" s="4"/>
      <c r="I2" s="109"/>
    </row>
    <row r="3" spans="1:13" x14ac:dyDescent="0.25">
      <c r="B3" s="90"/>
      <c r="C3" s="4"/>
      <c r="D3" s="4"/>
      <c r="E3" s="4"/>
      <c r="F3" s="4"/>
      <c r="G3" s="108"/>
      <c r="H3" s="4"/>
      <c r="I3" s="109"/>
    </row>
    <row r="4" spans="1:13" x14ac:dyDescent="0.25">
      <c r="B4" s="90"/>
      <c r="C4" s="4"/>
      <c r="D4" s="4"/>
      <c r="E4" s="4"/>
      <c r="F4" s="4"/>
      <c r="G4" s="108"/>
      <c r="H4" s="4"/>
      <c r="I4" s="109"/>
    </row>
    <row r="5" spans="1:13" x14ac:dyDescent="0.25">
      <c r="B5" s="90" t="s">
        <v>0</v>
      </c>
      <c r="C5" s="4"/>
      <c r="D5" s="4"/>
      <c r="E5" s="4"/>
      <c r="F5" s="4"/>
      <c r="G5" s="108"/>
      <c r="H5" s="4"/>
      <c r="I5" s="109"/>
    </row>
    <row r="6" spans="1:13" ht="15.75" customHeight="1" x14ac:dyDescent="0.25">
      <c r="B6" s="208" t="s">
        <v>102</v>
      </c>
      <c r="C6" s="196"/>
      <c r="D6" s="196"/>
      <c r="E6" s="196"/>
      <c r="F6" s="196"/>
      <c r="G6" s="196"/>
      <c r="H6" s="196"/>
      <c r="I6" s="209"/>
    </row>
    <row r="7" spans="1:13" ht="15.75" customHeight="1" x14ac:dyDescent="0.25">
      <c r="B7" s="210" t="s">
        <v>3</v>
      </c>
      <c r="C7" s="211"/>
      <c r="D7" s="211"/>
      <c r="E7" s="211"/>
      <c r="F7" s="211"/>
      <c r="G7" s="211"/>
      <c r="H7" s="211"/>
      <c r="I7" s="212"/>
    </row>
    <row r="8" spans="1:13" x14ac:dyDescent="0.25">
      <c r="B8" s="213" t="s">
        <v>4</v>
      </c>
      <c r="C8" s="202"/>
      <c r="D8" s="202"/>
      <c r="E8" s="202"/>
      <c r="F8" s="202"/>
      <c r="G8" s="202"/>
      <c r="H8" s="202"/>
      <c r="I8" s="214"/>
      <c r="K8" s="110"/>
      <c r="L8" s="111"/>
    </row>
    <row r="9" spans="1:13" x14ac:dyDescent="0.25">
      <c r="B9" s="75"/>
      <c r="C9" s="76"/>
      <c r="D9" s="76"/>
      <c r="E9" s="76"/>
      <c r="F9" s="76"/>
      <c r="G9" s="76"/>
      <c r="H9" s="76"/>
      <c r="I9" s="77"/>
      <c r="K9" s="110"/>
      <c r="L9" s="111"/>
    </row>
    <row r="10" spans="1:13" x14ac:dyDescent="0.25">
      <c r="B10" s="215" t="s">
        <v>5</v>
      </c>
      <c r="C10" s="205" t="s">
        <v>6</v>
      </c>
      <c r="D10" s="205" t="s">
        <v>7</v>
      </c>
      <c r="E10" s="12" t="s">
        <v>8</v>
      </c>
      <c r="F10" s="12" t="s">
        <v>8</v>
      </c>
      <c r="G10" s="205" t="s">
        <v>9</v>
      </c>
      <c r="H10" s="13" t="s">
        <v>10</v>
      </c>
      <c r="I10" s="216" t="s">
        <v>11</v>
      </c>
      <c r="J10" s="14"/>
      <c r="K10" s="78"/>
      <c r="M10" s="14"/>
    </row>
    <row r="11" spans="1:13" x14ac:dyDescent="0.25">
      <c r="B11" s="215"/>
      <c r="C11" s="205"/>
      <c r="D11" s="205"/>
      <c r="E11" s="12"/>
      <c r="F11" s="12"/>
      <c r="G11" s="205"/>
      <c r="H11" s="13" t="s">
        <v>12</v>
      </c>
      <c r="I11" s="216"/>
      <c r="J11" s="14"/>
      <c r="K11" s="78"/>
      <c r="M11" s="14"/>
    </row>
    <row r="12" spans="1:13" s="1" customFormat="1" x14ac:dyDescent="0.25">
      <c r="B12" s="90"/>
      <c r="C12" s="4"/>
      <c r="D12" s="4"/>
      <c r="E12" s="4"/>
      <c r="F12" s="4"/>
      <c r="G12" s="4"/>
      <c r="H12" s="112"/>
      <c r="I12" s="113"/>
      <c r="K12" s="71"/>
      <c r="L12" s="72"/>
    </row>
    <row r="13" spans="1:13" s="1" customFormat="1" x14ac:dyDescent="0.25">
      <c r="B13" s="90"/>
      <c r="C13" s="19" t="s">
        <v>13</v>
      </c>
      <c r="D13" s="4"/>
      <c r="E13" s="4"/>
      <c r="F13" s="4"/>
      <c r="G13" s="4"/>
      <c r="H13" s="112"/>
      <c r="I13" s="113"/>
      <c r="K13" s="71"/>
      <c r="L13" s="72"/>
    </row>
    <row r="14" spans="1:13" s="1" customFormat="1" x14ac:dyDescent="0.25">
      <c r="A14" s="1" t="str">
        <f t="shared" ref="A14:A25" si="0">+$B$6&amp;C14</f>
        <v>IL&amp;FS  Infrastructure Debt Fund Series 1CIL&amp;FS Solar Power Limited</v>
      </c>
      <c r="B14" s="69">
        <v>1</v>
      </c>
      <c r="C14" s="1" t="s">
        <v>77</v>
      </c>
      <c r="D14" s="1" t="s">
        <v>78</v>
      </c>
      <c r="E14" s="1" t="s">
        <v>79</v>
      </c>
      <c r="F14" s="21" t="s">
        <v>79</v>
      </c>
      <c r="G14" s="80">
        <v>619</v>
      </c>
      <c r="H14" s="17">
        <v>6755.7490399999997</v>
      </c>
      <c r="I14" s="79">
        <f>+H14/$H$43</f>
        <v>0.15023886420993313</v>
      </c>
      <c r="K14" s="63"/>
      <c r="L14" s="68"/>
    </row>
    <row r="15" spans="1:13" s="1" customFormat="1" x14ac:dyDescent="0.25">
      <c r="A15" s="1" t="str">
        <f t="shared" si="0"/>
        <v>IL&amp;FS  Infrastructure Debt Fund Series 1CBhilwara Green Energy Limited</v>
      </c>
      <c r="B15" s="69">
        <v>2</v>
      </c>
      <c r="C15" s="1" t="s">
        <v>17</v>
      </c>
      <c r="D15" s="1" t="s">
        <v>22</v>
      </c>
      <c r="E15" s="1" t="s">
        <v>103</v>
      </c>
      <c r="F15" s="21" t="s">
        <v>103</v>
      </c>
      <c r="G15" s="80">
        <v>458496</v>
      </c>
      <c r="H15" s="17">
        <v>4584.9599900000003</v>
      </c>
      <c r="I15" s="79">
        <f>+H15/$H$43</f>
        <v>0.10196340587358266</v>
      </c>
      <c r="J15" s="80"/>
      <c r="K15" s="63"/>
      <c r="L15" s="68"/>
    </row>
    <row r="16" spans="1:13" s="1" customFormat="1" x14ac:dyDescent="0.25">
      <c r="A16" s="1" t="str">
        <f t="shared" si="0"/>
        <v>IL&amp;FS  Infrastructure Debt Fund Series 1CIL&amp;FS Wind Energy Limited</v>
      </c>
      <c r="B16" s="69">
        <v>3</v>
      </c>
      <c r="C16" s="1" t="s">
        <v>14</v>
      </c>
      <c r="D16" s="114" t="s">
        <v>15</v>
      </c>
      <c r="E16" s="1" t="s">
        <v>104</v>
      </c>
      <c r="F16" s="21" t="s">
        <v>104</v>
      </c>
      <c r="G16" s="80">
        <v>299</v>
      </c>
      <c r="H16" s="17">
        <v>3785.5147200000001</v>
      </c>
      <c r="I16" s="79">
        <f>+H16/$H$43</f>
        <v>8.4184807430736516E-2</v>
      </c>
      <c r="J16" s="80"/>
      <c r="K16" s="63"/>
      <c r="L16" s="68"/>
    </row>
    <row r="17" spans="1:17" s="1" customFormat="1" x14ac:dyDescent="0.25">
      <c r="A17" s="1" t="str">
        <f t="shared" si="0"/>
        <v>IL&amp;FS  Infrastructure Debt Fund Series 1C</v>
      </c>
      <c r="B17" s="69"/>
      <c r="F17" s="21"/>
      <c r="G17" s="80"/>
      <c r="H17" s="17"/>
      <c r="I17" s="79"/>
      <c r="K17" s="63"/>
      <c r="L17" s="68"/>
    </row>
    <row r="18" spans="1:17" s="1" customFormat="1" x14ac:dyDescent="0.25">
      <c r="A18" s="1" t="str">
        <f t="shared" si="0"/>
        <v>IL&amp;FS  Infrastructure Debt Fund Series 1CDebt Instrument-Privately Placed-Unlisted</v>
      </c>
      <c r="B18" s="69"/>
      <c r="C18" s="19" t="s">
        <v>20</v>
      </c>
      <c r="F18" s="21"/>
      <c r="G18" s="80"/>
      <c r="H18" s="17"/>
      <c r="I18" s="79"/>
      <c r="K18" s="63"/>
      <c r="L18" s="68"/>
    </row>
    <row r="19" spans="1:17" s="1" customFormat="1" x14ac:dyDescent="0.25">
      <c r="B19" s="69">
        <v>4</v>
      </c>
      <c r="C19" s="1" t="s">
        <v>105</v>
      </c>
      <c r="D19" s="1" t="s">
        <v>106</v>
      </c>
      <c r="E19" s="1" t="s">
        <v>107</v>
      </c>
      <c r="F19" s="21" t="s">
        <v>107</v>
      </c>
      <c r="G19" s="80">
        <v>650</v>
      </c>
      <c r="H19" s="17">
        <v>6300</v>
      </c>
      <c r="I19" s="79">
        <f t="shared" ref="I19:I28" si="1">+H19/$H$43</f>
        <v>0.14010361233350058</v>
      </c>
      <c r="K19" s="63"/>
      <c r="L19" s="68"/>
    </row>
    <row r="20" spans="1:17" s="1" customFormat="1" x14ac:dyDescent="0.25">
      <c r="A20" s="1" t="str">
        <f t="shared" si="0"/>
        <v>IL&amp;FS  Infrastructure Debt Fund Series 1CBabcock Borsig Limited</v>
      </c>
      <c r="B20" s="69">
        <v>5</v>
      </c>
      <c r="C20" s="1" t="s">
        <v>83</v>
      </c>
      <c r="D20" s="1" t="s">
        <v>34</v>
      </c>
      <c r="E20" s="1" t="s">
        <v>89</v>
      </c>
      <c r="F20" s="21" t="s">
        <v>89</v>
      </c>
      <c r="G20" s="80">
        <v>552</v>
      </c>
      <c r="H20" s="17">
        <v>5885.5835299999999</v>
      </c>
      <c r="I20" s="79">
        <f t="shared" si="1"/>
        <v>0.13088754178469142</v>
      </c>
      <c r="K20" s="63"/>
      <c r="L20" s="68"/>
    </row>
    <row r="21" spans="1:17" s="1" customFormat="1" x14ac:dyDescent="0.25">
      <c r="A21" s="1" t="str">
        <f>+$B$6&amp;" "&amp;C21</f>
        <v>IL&amp;FS  Infrastructure Debt Fund Series 1C AD Hydro Power Limited</v>
      </c>
      <c r="B21" s="69">
        <v>6</v>
      </c>
      <c r="C21" s="1" t="s">
        <v>85</v>
      </c>
      <c r="D21" s="1" t="s">
        <v>86</v>
      </c>
      <c r="E21" s="1" t="s">
        <v>108</v>
      </c>
      <c r="F21" s="21" t="s">
        <v>108</v>
      </c>
      <c r="G21" s="80">
        <v>484635</v>
      </c>
      <c r="H21" s="17">
        <v>4846.3500000000004</v>
      </c>
      <c r="I21" s="79">
        <f t="shared" si="1"/>
        <v>0.10777637168769216</v>
      </c>
      <c r="K21" s="63"/>
      <c r="L21" s="68"/>
    </row>
    <row r="22" spans="1:17" s="1" customFormat="1" x14ac:dyDescent="0.25">
      <c r="A22" s="1" t="str">
        <f t="shared" si="0"/>
        <v>IL&amp;FS  Infrastructure Debt Fund Series 1CWilliamson Magor &amp; Co. Limited</v>
      </c>
      <c r="B22" s="69">
        <v>7</v>
      </c>
      <c r="C22" s="1" t="s">
        <v>92</v>
      </c>
      <c r="D22" s="1" t="s">
        <v>34</v>
      </c>
      <c r="E22" s="1" t="s">
        <v>45</v>
      </c>
      <c r="F22" s="21" t="s">
        <v>93</v>
      </c>
      <c r="G22" s="80">
        <v>380</v>
      </c>
      <c r="H22" s="17">
        <v>3800</v>
      </c>
      <c r="I22" s="79">
        <f t="shared" si="1"/>
        <v>8.4506940772587649E-2</v>
      </c>
      <c r="K22" s="63"/>
      <c r="L22" s="68"/>
    </row>
    <row r="23" spans="1:17" s="1" customFormat="1" x14ac:dyDescent="0.25">
      <c r="A23" s="1" t="str">
        <f t="shared" si="0"/>
        <v>IL&amp;FS  Infrastructure Debt Fund Series 1CGHV Hospitality India Pvt Limited</v>
      </c>
      <c r="B23" s="69">
        <v>8</v>
      </c>
      <c r="C23" s="1" t="s">
        <v>36</v>
      </c>
      <c r="D23" s="1" t="s">
        <v>34</v>
      </c>
      <c r="E23" s="1" t="s">
        <v>37</v>
      </c>
      <c r="F23" s="21" t="s">
        <v>37</v>
      </c>
      <c r="G23" s="80">
        <v>270</v>
      </c>
      <c r="H23" s="17">
        <v>2700</v>
      </c>
      <c r="I23" s="79">
        <f t="shared" si="1"/>
        <v>6.0044405285785966E-2</v>
      </c>
      <c r="K23" s="63"/>
      <c r="L23" s="68"/>
    </row>
    <row r="24" spans="1:17" s="1" customFormat="1" x14ac:dyDescent="0.25">
      <c r="A24" s="1" t="str">
        <f t="shared" si="0"/>
        <v>IL&amp;FS  Infrastructure Debt Fund Series 1CBhilangana Hydro Power Limited</v>
      </c>
      <c r="B24" s="69">
        <v>9</v>
      </c>
      <c r="C24" s="1" t="s">
        <v>24</v>
      </c>
      <c r="D24" s="1" t="s">
        <v>25</v>
      </c>
      <c r="E24" s="1" t="s">
        <v>30</v>
      </c>
      <c r="F24" s="21" t="s">
        <v>30</v>
      </c>
      <c r="G24" s="80">
        <v>261</v>
      </c>
      <c r="H24" s="17">
        <v>2610</v>
      </c>
      <c r="I24" s="79">
        <f t="shared" si="1"/>
        <v>5.8042925109593101E-2</v>
      </c>
      <c r="K24" s="63"/>
      <c r="L24" s="68"/>
    </row>
    <row r="25" spans="1:17" s="1" customFormat="1" x14ac:dyDescent="0.25">
      <c r="A25" s="1" t="str">
        <f t="shared" si="0"/>
        <v>IL&amp;FS  Infrastructure Debt Fund Series 1CAMRI Hospitals Limited</v>
      </c>
      <c r="B25" s="69">
        <v>10</v>
      </c>
      <c r="C25" s="1" t="s">
        <v>38</v>
      </c>
      <c r="D25" s="1" t="s">
        <v>39</v>
      </c>
      <c r="E25" s="1" t="s">
        <v>109</v>
      </c>
      <c r="F25" s="21" t="s">
        <v>109</v>
      </c>
      <c r="G25" s="80">
        <v>120</v>
      </c>
      <c r="H25" s="17">
        <v>1199.2438400000001</v>
      </c>
      <c r="I25" s="79">
        <f t="shared" si="1"/>
        <v>2.6669586357571207E-2</v>
      </c>
      <c r="K25" s="63"/>
      <c r="L25" s="68"/>
    </row>
    <row r="26" spans="1:17" s="1" customFormat="1" x14ac:dyDescent="0.25">
      <c r="A26" s="1" t="str">
        <f>+$B$6&amp;C26</f>
        <v>IL&amp;FS  Infrastructure Debt Fund Series 1CElectrosteel Limited</v>
      </c>
      <c r="B26" s="69">
        <v>11</v>
      </c>
      <c r="C26" s="1" t="s">
        <v>110</v>
      </c>
      <c r="D26" s="1" t="s">
        <v>111</v>
      </c>
      <c r="E26" s="1" t="s">
        <v>112</v>
      </c>
      <c r="F26" s="21" t="s">
        <v>112</v>
      </c>
      <c r="G26" s="80">
        <v>12</v>
      </c>
      <c r="H26" s="17">
        <v>1089.73479</v>
      </c>
      <c r="I26" s="79">
        <f t="shared" si="1"/>
        <v>2.4234250883252168E-2</v>
      </c>
      <c r="K26" s="63"/>
      <c r="L26" s="68"/>
    </row>
    <row r="27" spans="1:17" s="1" customFormat="1" x14ac:dyDescent="0.25">
      <c r="A27" s="1" t="str">
        <f>+$B$6&amp;C27</f>
        <v>IL&amp;FS  Infrastructure Debt Fund Series 1CBabcock Borsig Limited</v>
      </c>
      <c r="B27" s="69">
        <v>12</v>
      </c>
      <c r="C27" s="1" t="s">
        <v>83</v>
      </c>
      <c r="D27" s="1" t="s">
        <v>34</v>
      </c>
      <c r="E27" s="1" t="s">
        <v>84</v>
      </c>
      <c r="F27" s="21" t="s">
        <v>84</v>
      </c>
      <c r="G27" s="80">
        <v>85</v>
      </c>
      <c r="H27" s="17">
        <v>892.73509000000001</v>
      </c>
      <c r="I27" s="79">
        <f t="shared" si="1"/>
        <v>1.9853239835852819E-2</v>
      </c>
      <c r="K27" s="63"/>
      <c r="L27" s="68"/>
    </row>
    <row r="28" spans="1:17" s="1" customFormat="1" x14ac:dyDescent="0.25">
      <c r="B28" s="90">
        <v>13</v>
      </c>
      <c r="C28" s="1" t="s">
        <v>46</v>
      </c>
      <c r="D28" s="1" t="s">
        <v>47</v>
      </c>
      <c r="E28" s="1" t="s">
        <v>45</v>
      </c>
      <c r="F28" s="21" t="s">
        <v>45</v>
      </c>
      <c r="G28" s="115">
        <v>0</v>
      </c>
      <c r="H28" s="17">
        <v>111.68419</v>
      </c>
      <c r="I28" s="79">
        <f t="shared" si="1"/>
        <v>2.4837076919906383E-3</v>
      </c>
      <c r="K28" s="63"/>
      <c r="L28" s="68"/>
    </row>
    <row r="29" spans="1:17" s="1" customFormat="1" x14ac:dyDescent="0.25">
      <c r="A29" s="1" t="str">
        <f>+$B$6&amp;C29</f>
        <v>IL&amp;FS  Infrastructure Debt Fund Series 1C</v>
      </c>
      <c r="B29" s="69"/>
      <c r="G29" s="80"/>
      <c r="H29" s="17"/>
      <c r="I29" s="79"/>
      <c r="K29" s="63"/>
      <c r="L29" s="68"/>
    </row>
    <row r="30" spans="1:17" s="1" customFormat="1" x14ac:dyDescent="0.25">
      <c r="B30" s="90"/>
      <c r="C30" s="28" t="s">
        <v>48</v>
      </c>
      <c r="D30" s="28"/>
      <c r="E30" s="28"/>
      <c r="F30" s="28"/>
      <c r="G30" s="28"/>
      <c r="H30" s="29">
        <f>SUM(H14:H29)</f>
        <v>44561.555190000006</v>
      </c>
      <c r="I30" s="93">
        <f>SUM(I14:I29)</f>
        <v>0.99098965925677007</v>
      </c>
      <c r="J30" s="31"/>
      <c r="K30" s="71"/>
      <c r="L30" s="72"/>
      <c r="N30" s="116"/>
      <c r="O30" s="80"/>
      <c r="P30" s="80"/>
      <c r="Q30" s="80"/>
    </row>
    <row r="31" spans="1:17" s="1" customFormat="1" x14ac:dyDescent="0.25">
      <c r="B31" s="90"/>
      <c r="C31" s="31"/>
      <c r="D31" s="31"/>
      <c r="E31" s="31"/>
      <c r="F31" s="31"/>
      <c r="G31" s="31"/>
      <c r="H31" s="34"/>
      <c r="I31" s="87"/>
      <c r="J31" s="31"/>
      <c r="K31" s="71"/>
      <c r="L31" s="72"/>
    </row>
    <row r="32" spans="1:17" x14ac:dyDescent="0.25">
      <c r="B32" s="90"/>
      <c r="C32" s="36" t="s">
        <v>49</v>
      </c>
      <c r="D32" s="4"/>
      <c r="E32" s="4"/>
      <c r="F32" s="4"/>
      <c r="G32" s="4"/>
      <c r="H32" s="112"/>
      <c r="I32" s="113"/>
      <c r="K32" s="110" t="s">
        <v>94</v>
      </c>
      <c r="L32" s="111" t="s">
        <v>95</v>
      </c>
    </row>
    <row r="33" spans="2:14" x14ac:dyDescent="0.25">
      <c r="B33" s="90"/>
      <c r="C33" s="4" t="s">
        <v>50</v>
      </c>
      <c r="D33" s="117"/>
      <c r="E33" s="117"/>
      <c r="F33" s="117"/>
      <c r="G33" s="117"/>
      <c r="H33" s="112">
        <v>2.9800000000000003E-4</v>
      </c>
      <c r="I33" s="79">
        <f>+H33/$H$43</f>
        <v>6.6271232500608217E-9</v>
      </c>
      <c r="K33" s="71" t="s">
        <v>96</v>
      </c>
      <c r="L33" s="72">
        <v>0.40260000000000001</v>
      </c>
    </row>
    <row r="34" spans="2:14" x14ac:dyDescent="0.25">
      <c r="B34" s="90"/>
      <c r="C34" s="28" t="s">
        <v>48</v>
      </c>
      <c r="D34" s="28"/>
      <c r="E34" s="28"/>
      <c r="F34" s="28"/>
      <c r="G34" s="28"/>
      <c r="H34" s="29">
        <f>SUM(H33)</f>
        <v>2.9800000000000003E-4</v>
      </c>
      <c r="I34" s="93">
        <f>SUM(I33)</f>
        <v>6.6271232500608217E-9</v>
      </c>
      <c r="J34" s="31"/>
    </row>
    <row r="35" spans="2:14" s="1" customFormat="1" x14ac:dyDescent="0.25">
      <c r="B35" s="90"/>
      <c r="C35" s="4"/>
      <c r="D35" s="4"/>
      <c r="E35" s="4"/>
      <c r="F35" s="4"/>
      <c r="G35" s="4"/>
      <c r="H35" s="112"/>
      <c r="I35" s="113"/>
      <c r="K35" s="71"/>
      <c r="L35" s="72"/>
    </row>
    <row r="36" spans="2:14" s="1" customFormat="1" x14ac:dyDescent="0.25">
      <c r="B36" s="69"/>
      <c r="C36" s="36" t="s">
        <v>51</v>
      </c>
      <c r="G36" s="2"/>
      <c r="H36" s="17">
        <v>39.5</v>
      </c>
      <c r="I36" s="79">
        <f>+H36/$H$43</f>
        <v>8.784274106624243E-4</v>
      </c>
      <c r="K36" s="63"/>
      <c r="L36" s="68"/>
    </row>
    <row r="37" spans="2:14" s="1" customFormat="1" x14ac:dyDescent="0.25">
      <c r="B37" s="90"/>
      <c r="C37" s="28" t="s">
        <v>48</v>
      </c>
      <c r="D37" s="28"/>
      <c r="E37" s="28"/>
      <c r="F37" s="28"/>
      <c r="G37" s="118"/>
      <c r="H37" s="29">
        <f>SUM(H36)</f>
        <v>39.5</v>
      </c>
      <c r="I37" s="92">
        <f>SUM(I36)</f>
        <v>8.784274106624243E-4</v>
      </c>
      <c r="K37" s="71"/>
      <c r="L37" s="72"/>
    </row>
    <row r="38" spans="2:14" s="1" customFormat="1" x14ac:dyDescent="0.25">
      <c r="B38" s="90"/>
      <c r="C38" s="4"/>
      <c r="D38" s="4"/>
      <c r="E38" s="4"/>
      <c r="F38" s="4"/>
      <c r="G38" s="4"/>
      <c r="H38" s="112"/>
      <c r="I38" s="113"/>
      <c r="K38" s="71"/>
      <c r="L38" s="72"/>
    </row>
    <row r="39" spans="2:14" s="1" customFormat="1" x14ac:dyDescent="0.25">
      <c r="B39" s="90"/>
      <c r="C39" s="36" t="s">
        <v>52</v>
      </c>
      <c r="D39" s="4"/>
      <c r="E39" s="4"/>
      <c r="F39" s="4"/>
      <c r="G39" s="4"/>
      <c r="H39" s="112"/>
      <c r="I39" s="113"/>
      <c r="K39" s="71"/>
      <c r="L39" s="72"/>
    </row>
    <row r="40" spans="2:14" x14ac:dyDescent="0.25">
      <c r="B40" s="69">
        <v>1</v>
      </c>
      <c r="C40" s="4" t="s">
        <v>99</v>
      </c>
      <c r="D40" s="4"/>
      <c r="E40" s="4"/>
      <c r="F40" s="4"/>
      <c r="G40" s="4"/>
      <c r="H40" s="17">
        <f>-61.0187135000077+42.164374699998</f>
        <v>-18.8543388000097</v>
      </c>
      <c r="I40" s="79">
        <f>+H40/$H$43</f>
        <v>-4.192953927049266E-4</v>
      </c>
    </row>
    <row r="41" spans="2:14" s="1" customFormat="1" x14ac:dyDescent="0.25">
      <c r="B41" s="69">
        <v>2</v>
      </c>
      <c r="C41" s="1" t="s">
        <v>54</v>
      </c>
      <c r="H41" s="17">
        <v>384.51951609999998</v>
      </c>
      <c r="I41" s="79">
        <f>+H41/$H$43</f>
        <v>8.5512020981491476E-3</v>
      </c>
      <c r="K41" s="63"/>
      <c r="L41" s="68"/>
    </row>
    <row r="42" spans="2:14" x14ac:dyDescent="0.25">
      <c r="B42" s="90"/>
      <c r="C42" s="28" t="s">
        <v>48</v>
      </c>
      <c r="D42" s="28"/>
      <c r="E42" s="28"/>
      <c r="F42" s="28"/>
      <c r="G42" s="28"/>
      <c r="H42" s="29">
        <f>SUM(H40:H41)</f>
        <v>365.66517729999026</v>
      </c>
      <c r="I42" s="93">
        <f>SUM(I40:I41)</f>
        <v>8.1319067054442216E-3</v>
      </c>
      <c r="J42" s="31"/>
    </row>
    <row r="43" spans="2:14" x14ac:dyDescent="0.25">
      <c r="B43" s="90"/>
      <c r="C43" s="47" t="s">
        <v>55</v>
      </c>
      <c r="D43" s="47"/>
      <c r="E43" s="47"/>
      <c r="F43" s="47"/>
      <c r="G43" s="47"/>
      <c r="H43" s="94">
        <f>+H30+H34+H37+H42</f>
        <v>44966.720665299996</v>
      </c>
      <c r="I43" s="95">
        <f>+I30+I34+I37+I42</f>
        <v>1</v>
      </c>
      <c r="J43" s="96">
        <v>4496672066.5299997</v>
      </c>
      <c r="M43" s="22">
        <f>+J43/100000</f>
        <v>44966.720665299996</v>
      </c>
      <c r="N43" s="116">
        <f>+H43-M43</f>
        <v>0</v>
      </c>
    </row>
    <row r="44" spans="2:14" x14ac:dyDescent="0.25">
      <c r="B44" s="69"/>
      <c r="C44" s="119"/>
      <c r="D44" s="119"/>
      <c r="E44" s="119"/>
      <c r="F44" s="119"/>
      <c r="G44" s="119"/>
      <c r="H44" s="120"/>
      <c r="I44" s="121"/>
      <c r="J44" s="119"/>
    </row>
    <row r="45" spans="2:14" x14ac:dyDescent="0.25">
      <c r="B45" s="90"/>
      <c r="C45" s="1"/>
      <c r="D45" s="1"/>
      <c r="E45" s="1"/>
      <c r="F45" s="1"/>
      <c r="G45" s="1"/>
      <c r="H45" s="4"/>
      <c r="I45" s="109"/>
    </row>
    <row r="46" spans="2:14" x14ac:dyDescent="0.25">
      <c r="B46" s="90"/>
      <c r="C46" s="98" t="s">
        <v>56</v>
      </c>
      <c r="D46" s="1"/>
      <c r="E46" s="2"/>
      <c r="F46" s="2"/>
      <c r="G46" s="1"/>
      <c r="H46" s="4"/>
      <c r="I46" s="109"/>
    </row>
    <row r="47" spans="2:14" x14ac:dyDescent="0.25">
      <c r="B47" s="90"/>
      <c r="C47" s="51" t="s">
        <v>57</v>
      </c>
      <c r="D47" s="99" t="s">
        <v>58</v>
      </c>
      <c r="E47" s="2"/>
      <c r="F47" s="2"/>
      <c r="G47" s="1"/>
      <c r="H47" s="4"/>
      <c r="I47" s="109"/>
    </row>
    <row r="48" spans="2:14" x14ac:dyDescent="0.25">
      <c r="B48" s="90"/>
      <c r="C48" s="51" t="s">
        <v>59</v>
      </c>
      <c r="D48" s="1"/>
      <c r="E48" s="2"/>
      <c r="F48" s="2"/>
      <c r="G48" s="1"/>
      <c r="H48" s="4"/>
      <c r="I48" s="109"/>
    </row>
    <row r="49" spans="2:9" x14ac:dyDescent="0.25">
      <c r="B49" s="90"/>
      <c r="C49" s="53" t="s">
        <v>60</v>
      </c>
      <c r="D49" s="100">
        <v>1550413.3829999999</v>
      </c>
      <c r="E49" s="2"/>
      <c r="F49" s="2"/>
      <c r="G49" s="1"/>
      <c r="H49" s="4"/>
      <c r="I49" s="109"/>
    </row>
    <row r="50" spans="2:9" x14ac:dyDescent="0.25">
      <c r="B50" s="90"/>
      <c r="C50" s="53" t="s">
        <v>61</v>
      </c>
      <c r="D50" s="100">
        <v>1550413.3829999999</v>
      </c>
      <c r="E50" s="2"/>
      <c r="F50" s="2"/>
      <c r="G50" s="1"/>
      <c r="H50" s="4"/>
      <c r="I50" s="109"/>
    </row>
    <row r="51" spans="2:9" x14ac:dyDescent="0.25">
      <c r="B51" s="90"/>
      <c r="C51" s="51" t="s">
        <v>62</v>
      </c>
      <c r="D51" s="1"/>
      <c r="E51" s="2"/>
      <c r="F51" s="2"/>
      <c r="G51" s="1"/>
      <c r="H51" s="4"/>
      <c r="I51" s="109"/>
    </row>
    <row r="52" spans="2:9" x14ac:dyDescent="0.25">
      <c r="B52" s="90"/>
      <c r="C52" s="53" t="s">
        <v>60</v>
      </c>
      <c r="D52" s="122">
        <v>1628744.6703000001</v>
      </c>
      <c r="E52" s="2"/>
      <c r="F52" s="2"/>
      <c r="G52" s="1"/>
      <c r="H52" s="4"/>
      <c r="I52" s="109"/>
    </row>
    <row r="53" spans="2:9" x14ac:dyDescent="0.25">
      <c r="B53" s="90"/>
      <c r="C53" s="53" t="s">
        <v>61</v>
      </c>
      <c r="D53" s="122">
        <v>1628744.6703000001</v>
      </c>
      <c r="E53" s="2"/>
      <c r="F53" s="2"/>
      <c r="G53" s="1"/>
      <c r="H53" s="4"/>
      <c r="I53" s="109"/>
    </row>
    <row r="54" spans="2:9" x14ac:dyDescent="0.25">
      <c r="B54" s="90"/>
      <c r="C54" s="55" t="s">
        <v>63</v>
      </c>
      <c r="D54" s="52" t="s">
        <v>58</v>
      </c>
      <c r="E54" s="2"/>
      <c r="F54" s="2"/>
      <c r="G54" s="1"/>
      <c r="H54" s="4"/>
      <c r="I54" s="109"/>
    </row>
    <row r="55" spans="2:9" x14ac:dyDescent="0.25">
      <c r="B55" s="90"/>
      <c r="C55" s="55" t="s">
        <v>100</v>
      </c>
      <c r="D55" s="52" t="s">
        <v>58</v>
      </c>
      <c r="E55" s="2"/>
      <c r="F55" s="2"/>
      <c r="G55" s="1"/>
      <c r="H55" s="4"/>
      <c r="I55" s="109"/>
    </row>
    <row r="56" spans="2:9" ht="31.5" x14ac:dyDescent="0.25">
      <c r="B56" s="90"/>
      <c r="C56" s="56" t="s">
        <v>65</v>
      </c>
      <c r="D56" s="52" t="s">
        <v>58</v>
      </c>
      <c r="E56" s="2"/>
      <c r="F56" s="2"/>
      <c r="G56" s="1"/>
      <c r="H56" s="4"/>
      <c r="I56" s="109"/>
    </row>
    <row r="57" spans="2:9" x14ac:dyDescent="0.25">
      <c r="B57" s="90"/>
      <c r="C57" s="55" t="s">
        <v>66</v>
      </c>
      <c r="D57" s="52" t="s">
        <v>58</v>
      </c>
      <c r="E57" s="2"/>
      <c r="F57" s="2"/>
      <c r="G57" s="1"/>
      <c r="H57" s="4"/>
      <c r="I57" s="109"/>
    </row>
    <row r="58" spans="2:9" x14ac:dyDescent="0.25">
      <c r="B58" s="90"/>
      <c r="C58" s="55" t="s">
        <v>67</v>
      </c>
      <c r="D58" s="52" t="s">
        <v>113</v>
      </c>
      <c r="E58" s="2"/>
      <c r="F58" s="2"/>
      <c r="G58" s="22"/>
      <c r="H58" s="4"/>
      <c r="I58" s="109"/>
    </row>
    <row r="59" spans="2:9" x14ac:dyDescent="0.25">
      <c r="B59" s="90"/>
      <c r="C59" s="51" t="s">
        <v>69</v>
      </c>
      <c r="D59" s="1"/>
      <c r="E59" s="2"/>
      <c r="F59" s="2"/>
      <c r="G59" s="1"/>
      <c r="H59" s="4"/>
      <c r="I59" s="109"/>
    </row>
    <row r="60" spans="2:9" x14ac:dyDescent="0.25">
      <c r="B60" s="90"/>
      <c r="C60" s="58" t="s">
        <v>70</v>
      </c>
      <c r="D60" s="59" t="s">
        <v>71</v>
      </c>
      <c r="E60" s="123"/>
      <c r="F60" s="123"/>
      <c r="G60" s="59"/>
      <c r="H60" s="59" t="s">
        <v>52</v>
      </c>
      <c r="I60" s="109"/>
    </row>
    <row r="61" spans="2:9" x14ac:dyDescent="0.25">
      <c r="B61" s="90"/>
      <c r="C61" s="60" t="s">
        <v>72</v>
      </c>
      <c r="D61" s="52" t="s">
        <v>58</v>
      </c>
      <c r="E61" s="123"/>
      <c r="F61" s="123"/>
      <c r="G61" s="52"/>
      <c r="H61" s="52" t="s">
        <v>58</v>
      </c>
      <c r="I61" s="109"/>
    </row>
    <row r="62" spans="2:9" ht="15.75" customHeight="1" x14ac:dyDescent="0.25">
      <c r="B62" s="90"/>
      <c r="C62" s="194" t="s">
        <v>114</v>
      </c>
      <c r="D62" s="194"/>
      <c r="E62" s="194"/>
      <c r="F62" s="194"/>
      <c r="G62" s="194"/>
      <c r="H62" s="194"/>
      <c r="I62" s="207"/>
    </row>
    <row r="63" spans="2:9" x14ac:dyDescent="0.25">
      <c r="B63" s="90"/>
      <c r="C63" s="194"/>
      <c r="D63" s="194"/>
      <c r="E63" s="194"/>
      <c r="F63" s="194"/>
      <c r="G63" s="194"/>
      <c r="H63" s="194"/>
      <c r="I63" s="207"/>
    </row>
    <row r="64" spans="2:9" x14ac:dyDescent="0.25">
      <c r="B64" s="90"/>
      <c r="C64" s="62" t="s">
        <v>74</v>
      </c>
      <c r="D64" s="1"/>
      <c r="E64" s="2"/>
      <c r="F64" s="2"/>
      <c r="G64" s="1"/>
      <c r="H64" s="1"/>
      <c r="I64" s="109"/>
    </row>
    <row r="65" spans="2:9" x14ac:dyDescent="0.25">
      <c r="B65" s="90"/>
      <c r="C65" s="4"/>
      <c r="D65" s="4"/>
      <c r="E65" s="4"/>
      <c r="F65" s="4"/>
      <c r="G65" s="4"/>
      <c r="H65" s="4"/>
      <c r="I65" s="109"/>
    </row>
    <row r="66" spans="2:9" ht="16.5" thickBot="1" x14ac:dyDescent="0.3">
      <c r="B66" s="124"/>
      <c r="C66" s="36" t="s">
        <v>75</v>
      </c>
      <c r="D66" s="125"/>
      <c r="E66" s="125"/>
      <c r="F66" s="125"/>
      <c r="G66" s="125"/>
      <c r="H66" s="125"/>
      <c r="I66" s="126"/>
    </row>
  </sheetData>
  <sortState ref="C19:I28">
    <sortCondition descending="1" ref="I19:I28"/>
  </sortState>
  <mergeCells count="9">
    <mergeCell ref="C62:I63"/>
    <mergeCell ref="B6:I6"/>
    <mergeCell ref="B7:I7"/>
    <mergeCell ref="B8:I8"/>
    <mergeCell ref="B10:B11"/>
    <mergeCell ref="C10:C11"/>
    <mergeCell ref="D10:D11"/>
    <mergeCell ref="G10:G11"/>
    <mergeCell ref="I10:I11"/>
  </mergeCells>
  <pageMargins left="0" right="0" top="0" bottom="0" header="0" footer="0"/>
  <pageSetup scale="6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Q60"/>
  <sheetViews>
    <sheetView view="pageBreakPreview" topLeftCell="B1" zoomScale="87" zoomScaleNormal="85" zoomScaleSheetLayoutView="87" workbookViewId="0">
      <selection activeCell="F15" sqref="F15"/>
    </sheetView>
  </sheetViews>
  <sheetFormatPr defaultRowHeight="15.75" x14ac:dyDescent="0.25"/>
  <cols>
    <col min="1" max="1" width="10" style="1" hidden="1" customWidth="1"/>
    <col min="2" max="2" width="7.5703125" style="1" customWidth="1"/>
    <col min="3" max="3" width="58.7109375" style="1" customWidth="1"/>
    <col min="4" max="4" width="16.42578125" style="1" customWidth="1"/>
    <col min="5" max="5" width="18.42578125" style="1" hidden="1" customWidth="1"/>
    <col min="6" max="6" width="18.42578125" style="1" customWidth="1"/>
    <col min="7" max="7" width="10.85546875" style="2" customWidth="1"/>
    <col min="8" max="8" width="16.85546875" style="1" customWidth="1"/>
    <col min="9" max="9" width="14.7109375" style="1" customWidth="1"/>
    <col min="10" max="10" width="18.42578125" style="1" hidden="1" customWidth="1"/>
    <col min="11" max="11" width="19.85546875" style="1" hidden="1" customWidth="1"/>
    <col min="12" max="12" width="9.140625" style="3" hidden="1" customWidth="1"/>
    <col min="13" max="13" width="15.7109375" style="1" hidden="1" customWidth="1"/>
    <col min="14" max="14" width="11.85546875" style="1" hidden="1" customWidth="1"/>
    <col min="15" max="256" width="9.140625" style="1"/>
    <col min="257" max="257" width="0" style="1" hidden="1" customWidth="1"/>
    <col min="258" max="258" width="7.5703125" style="1" customWidth="1"/>
    <col min="259" max="259" width="58.7109375" style="1" customWidth="1"/>
    <col min="260" max="260" width="16.42578125" style="1" customWidth="1"/>
    <col min="261" max="261" width="0" style="1" hidden="1" customWidth="1"/>
    <col min="262" max="262" width="18.42578125" style="1" customWidth="1"/>
    <col min="263" max="263" width="10.85546875" style="1" customWidth="1"/>
    <col min="264" max="264" width="16.85546875" style="1" customWidth="1"/>
    <col min="265" max="265" width="14.7109375" style="1" customWidth="1"/>
    <col min="266" max="270" width="0" style="1" hidden="1" customWidth="1"/>
    <col min="271" max="512" width="9.140625" style="1"/>
    <col min="513" max="513" width="0" style="1" hidden="1" customWidth="1"/>
    <col min="514" max="514" width="7.5703125" style="1" customWidth="1"/>
    <col min="515" max="515" width="58.7109375" style="1" customWidth="1"/>
    <col min="516" max="516" width="16.42578125" style="1" customWidth="1"/>
    <col min="517" max="517" width="0" style="1" hidden="1" customWidth="1"/>
    <col min="518" max="518" width="18.42578125" style="1" customWidth="1"/>
    <col min="519" max="519" width="10.85546875" style="1" customWidth="1"/>
    <col min="520" max="520" width="16.85546875" style="1" customWidth="1"/>
    <col min="521" max="521" width="14.7109375" style="1" customWidth="1"/>
    <col min="522" max="526" width="0" style="1" hidden="1" customWidth="1"/>
    <col min="527" max="768" width="9.140625" style="1"/>
    <col min="769" max="769" width="0" style="1" hidden="1" customWidth="1"/>
    <col min="770" max="770" width="7.5703125" style="1" customWidth="1"/>
    <col min="771" max="771" width="58.7109375" style="1" customWidth="1"/>
    <col min="772" max="772" width="16.42578125" style="1" customWidth="1"/>
    <col min="773" max="773" width="0" style="1" hidden="1" customWidth="1"/>
    <col min="774" max="774" width="18.42578125" style="1" customWidth="1"/>
    <col min="775" max="775" width="10.85546875" style="1" customWidth="1"/>
    <col min="776" max="776" width="16.85546875" style="1" customWidth="1"/>
    <col min="777" max="777" width="14.7109375" style="1" customWidth="1"/>
    <col min="778" max="782" width="0" style="1" hidden="1" customWidth="1"/>
    <col min="783" max="1024" width="9.140625" style="1"/>
    <col min="1025" max="1025" width="0" style="1" hidden="1" customWidth="1"/>
    <col min="1026" max="1026" width="7.5703125" style="1" customWidth="1"/>
    <col min="1027" max="1027" width="58.7109375" style="1" customWidth="1"/>
    <col min="1028" max="1028" width="16.42578125" style="1" customWidth="1"/>
    <col min="1029" max="1029" width="0" style="1" hidden="1" customWidth="1"/>
    <col min="1030" max="1030" width="18.42578125" style="1" customWidth="1"/>
    <col min="1031" max="1031" width="10.85546875" style="1" customWidth="1"/>
    <col min="1032" max="1032" width="16.85546875" style="1" customWidth="1"/>
    <col min="1033" max="1033" width="14.7109375" style="1" customWidth="1"/>
    <col min="1034" max="1038" width="0" style="1" hidden="1" customWidth="1"/>
    <col min="1039" max="1280" width="9.140625" style="1"/>
    <col min="1281" max="1281" width="0" style="1" hidden="1" customWidth="1"/>
    <col min="1282" max="1282" width="7.5703125" style="1" customWidth="1"/>
    <col min="1283" max="1283" width="58.7109375" style="1" customWidth="1"/>
    <col min="1284" max="1284" width="16.42578125" style="1" customWidth="1"/>
    <col min="1285" max="1285" width="0" style="1" hidden="1" customWidth="1"/>
    <col min="1286" max="1286" width="18.42578125" style="1" customWidth="1"/>
    <col min="1287" max="1287" width="10.85546875" style="1" customWidth="1"/>
    <col min="1288" max="1288" width="16.85546875" style="1" customWidth="1"/>
    <col min="1289" max="1289" width="14.7109375" style="1" customWidth="1"/>
    <col min="1290" max="1294" width="0" style="1" hidden="1" customWidth="1"/>
    <col min="1295" max="1536" width="9.140625" style="1"/>
    <col min="1537" max="1537" width="0" style="1" hidden="1" customWidth="1"/>
    <col min="1538" max="1538" width="7.5703125" style="1" customWidth="1"/>
    <col min="1539" max="1539" width="58.7109375" style="1" customWidth="1"/>
    <col min="1540" max="1540" width="16.42578125" style="1" customWidth="1"/>
    <col min="1541" max="1541" width="0" style="1" hidden="1" customWidth="1"/>
    <col min="1542" max="1542" width="18.42578125" style="1" customWidth="1"/>
    <col min="1543" max="1543" width="10.85546875" style="1" customWidth="1"/>
    <col min="1544" max="1544" width="16.85546875" style="1" customWidth="1"/>
    <col min="1545" max="1545" width="14.7109375" style="1" customWidth="1"/>
    <col min="1546" max="1550" width="0" style="1" hidden="1" customWidth="1"/>
    <col min="1551" max="1792" width="9.140625" style="1"/>
    <col min="1793" max="1793" width="0" style="1" hidden="1" customWidth="1"/>
    <col min="1794" max="1794" width="7.5703125" style="1" customWidth="1"/>
    <col min="1795" max="1795" width="58.7109375" style="1" customWidth="1"/>
    <col min="1796" max="1796" width="16.42578125" style="1" customWidth="1"/>
    <col min="1797" max="1797" width="0" style="1" hidden="1" customWidth="1"/>
    <col min="1798" max="1798" width="18.42578125" style="1" customWidth="1"/>
    <col min="1799" max="1799" width="10.85546875" style="1" customWidth="1"/>
    <col min="1800" max="1800" width="16.85546875" style="1" customWidth="1"/>
    <col min="1801" max="1801" width="14.7109375" style="1" customWidth="1"/>
    <col min="1802" max="1806" width="0" style="1" hidden="1" customWidth="1"/>
    <col min="1807" max="2048" width="9.140625" style="1"/>
    <col min="2049" max="2049" width="0" style="1" hidden="1" customWidth="1"/>
    <col min="2050" max="2050" width="7.5703125" style="1" customWidth="1"/>
    <col min="2051" max="2051" width="58.7109375" style="1" customWidth="1"/>
    <col min="2052" max="2052" width="16.42578125" style="1" customWidth="1"/>
    <col min="2053" max="2053" width="0" style="1" hidden="1" customWidth="1"/>
    <col min="2054" max="2054" width="18.42578125" style="1" customWidth="1"/>
    <col min="2055" max="2055" width="10.85546875" style="1" customWidth="1"/>
    <col min="2056" max="2056" width="16.85546875" style="1" customWidth="1"/>
    <col min="2057" max="2057" width="14.7109375" style="1" customWidth="1"/>
    <col min="2058" max="2062" width="0" style="1" hidden="1" customWidth="1"/>
    <col min="2063" max="2304" width="9.140625" style="1"/>
    <col min="2305" max="2305" width="0" style="1" hidden="1" customWidth="1"/>
    <col min="2306" max="2306" width="7.5703125" style="1" customWidth="1"/>
    <col min="2307" max="2307" width="58.7109375" style="1" customWidth="1"/>
    <col min="2308" max="2308" width="16.42578125" style="1" customWidth="1"/>
    <col min="2309" max="2309" width="0" style="1" hidden="1" customWidth="1"/>
    <col min="2310" max="2310" width="18.42578125" style="1" customWidth="1"/>
    <col min="2311" max="2311" width="10.85546875" style="1" customWidth="1"/>
    <col min="2312" max="2312" width="16.85546875" style="1" customWidth="1"/>
    <col min="2313" max="2313" width="14.7109375" style="1" customWidth="1"/>
    <col min="2314" max="2318" width="0" style="1" hidden="1" customWidth="1"/>
    <col min="2319" max="2560" width="9.140625" style="1"/>
    <col min="2561" max="2561" width="0" style="1" hidden="1" customWidth="1"/>
    <col min="2562" max="2562" width="7.5703125" style="1" customWidth="1"/>
    <col min="2563" max="2563" width="58.7109375" style="1" customWidth="1"/>
    <col min="2564" max="2564" width="16.42578125" style="1" customWidth="1"/>
    <col min="2565" max="2565" width="0" style="1" hidden="1" customWidth="1"/>
    <col min="2566" max="2566" width="18.42578125" style="1" customWidth="1"/>
    <col min="2567" max="2567" width="10.85546875" style="1" customWidth="1"/>
    <col min="2568" max="2568" width="16.85546875" style="1" customWidth="1"/>
    <col min="2569" max="2569" width="14.7109375" style="1" customWidth="1"/>
    <col min="2570" max="2574" width="0" style="1" hidden="1" customWidth="1"/>
    <col min="2575" max="2816" width="9.140625" style="1"/>
    <col min="2817" max="2817" width="0" style="1" hidden="1" customWidth="1"/>
    <col min="2818" max="2818" width="7.5703125" style="1" customWidth="1"/>
    <col min="2819" max="2819" width="58.7109375" style="1" customWidth="1"/>
    <col min="2820" max="2820" width="16.42578125" style="1" customWidth="1"/>
    <col min="2821" max="2821" width="0" style="1" hidden="1" customWidth="1"/>
    <col min="2822" max="2822" width="18.42578125" style="1" customWidth="1"/>
    <col min="2823" max="2823" width="10.85546875" style="1" customWidth="1"/>
    <col min="2824" max="2824" width="16.85546875" style="1" customWidth="1"/>
    <col min="2825" max="2825" width="14.7109375" style="1" customWidth="1"/>
    <col min="2826" max="2830" width="0" style="1" hidden="1" customWidth="1"/>
    <col min="2831" max="3072" width="9.140625" style="1"/>
    <col min="3073" max="3073" width="0" style="1" hidden="1" customWidth="1"/>
    <col min="3074" max="3074" width="7.5703125" style="1" customWidth="1"/>
    <col min="3075" max="3075" width="58.7109375" style="1" customWidth="1"/>
    <col min="3076" max="3076" width="16.42578125" style="1" customWidth="1"/>
    <col min="3077" max="3077" width="0" style="1" hidden="1" customWidth="1"/>
    <col min="3078" max="3078" width="18.42578125" style="1" customWidth="1"/>
    <col min="3079" max="3079" width="10.85546875" style="1" customWidth="1"/>
    <col min="3080" max="3080" width="16.85546875" style="1" customWidth="1"/>
    <col min="3081" max="3081" width="14.7109375" style="1" customWidth="1"/>
    <col min="3082" max="3086" width="0" style="1" hidden="1" customWidth="1"/>
    <col min="3087" max="3328" width="9.140625" style="1"/>
    <col min="3329" max="3329" width="0" style="1" hidden="1" customWidth="1"/>
    <col min="3330" max="3330" width="7.5703125" style="1" customWidth="1"/>
    <col min="3331" max="3331" width="58.7109375" style="1" customWidth="1"/>
    <col min="3332" max="3332" width="16.42578125" style="1" customWidth="1"/>
    <col min="3333" max="3333" width="0" style="1" hidden="1" customWidth="1"/>
    <col min="3334" max="3334" width="18.42578125" style="1" customWidth="1"/>
    <col min="3335" max="3335" width="10.85546875" style="1" customWidth="1"/>
    <col min="3336" max="3336" width="16.85546875" style="1" customWidth="1"/>
    <col min="3337" max="3337" width="14.7109375" style="1" customWidth="1"/>
    <col min="3338" max="3342" width="0" style="1" hidden="1" customWidth="1"/>
    <col min="3343" max="3584" width="9.140625" style="1"/>
    <col min="3585" max="3585" width="0" style="1" hidden="1" customWidth="1"/>
    <col min="3586" max="3586" width="7.5703125" style="1" customWidth="1"/>
    <col min="3587" max="3587" width="58.7109375" style="1" customWidth="1"/>
    <col min="3588" max="3588" width="16.42578125" style="1" customWidth="1"/>
    <col min="3589" max="3589" width="0" style="1" hidden="1" customWidth="1"/>
    <col min="3590" max="3590" width="18.42578125" style="1" customWidth="1"/>
    <col min="3591" max="3591" width="10.85546875" style="1" customWidth="1"/>
    <col min="3592" max="3592" width="16.85546875" style="1" customWidth="1"/>
    <col min="3593" max="3593" width="14.7109375" style="1" customWidth="1"/>
    <col min="3594" max="3598" width="0" style="1" hidden="1" customWidth="1"/>
    <col min="3599" max="3840" width="9.140625" style="1"/>
    <col min="3841" max="3841" width="0" style="1" hidden="1" customWidth="1"/>
    <col min="3842" max="3842" width="7.5703125" style="1" customWidth="1"/>
    <col min="3843" max="3843" width="58.7109375" style="1" customWidth="1"/>
    <col min="3844" max="3844" width="16.42578125" style="1" customWidth="1"/>
    <col min="3845" max="3845" width="0" style="1" hidden="1" customWidth="1"/>
    <col min="3846" max="3846" width="18.42578125" style="1" customWidth="1"/>
    <col min="3847" max="3847" width="10.85546875" style="1" customWidth="1"/>
    <col min="3848" max="3848" width="16.85546875" style="1" customWidth="1"/>
    <col min="3849" max="3849" width="14.7109375" style="1" customWidth="1"/>
    <col min="3850" max="3854" width="0" style="1" hidden="1" customWidth="1"/>
    <col min="3855" max="4096" width="9.140625" style="1"/>
    <col min="4097" max="4097" width="0" style="1" hidden="1" customWidth="1"/>
    <col min="4098" max="4098" width="7.5703125" style="1" customWidth="1"/>
    <col min="4099" max="4099" width="58.7109375" style="1" customWidth="1"/>
    <col min="4100" max="4100" width="16.42578125" style="1" customWidth="1"/>
    <col min="4101" max="4101" width="0" style="1" hidden="1" customWidth="1"/>
    <col min="4102" max="4102" width="18.42578125" style="1" customWidth="1"/>
    <col min="4103" max="4103" width="10.85546875" style="1" customWidth="1"/>
    <col min="4104" max="4104" width="16.85546875" style="1" customWidth="1"/>
    <col min="4105" max="4105" width="14.7109375" style="1" customWidth="1"/>
    <col min="4106" max="4110" width="0" style="1" hidden="1" customWidth="1"/>
    <col min="4111" max="4352" width="9.140625" style="1"/>
    <col min="4353" max="4353" width="0" style="1" hidden="1" customWidth="1"/>
    <col min="4354" max="4354" width="7.5703125" style="1" customWidth="1"/>
    <col min="4355" max="4355" width="58.7109375" style="1" customWidth="1"/>
    <col min="4356" max="4356" width="16.42578125" style="1" customWidth="1"/>
    <col min="4357" max="4357" width="0" style="1" hidden="1" customWidth="1"/>
    <col min="4358" max="4358" width="18.42578125" style="1" customWidth="1"/>
    <col min="4359" max="4359" width="10.85546875" style="1" customWidth="1"/>
    <col min="4360" max="4360" width="16.85546875" style="1" customWidth="1"/>
    <col min="4361" max="4361" width="14.7109375" style="1" customWidth="1"/>
    <col min="4362" max="4366" width="0" style="1" hidden="1" customWidth="1"/>
    <col min="4367" max="4608" width="9.140625" style="1"/>
    <col min="4609" max="4609" width="0" style="1" hidden="1" customWidth="1"/>
    <col min="4610" max="4610" width="7.5703125" style="1" customWidth="1"/>
    <col min="4611" max="4611" width="58.7109375" style="1" customWidth="1"/>
    <col min="4612" max="4612" width="16.42578125" style="1" customWidth="1"/>
    <col min="4613" max="4613" width="0" style="1" hidden="1" customWidth="1"/>
    <col min="4614" max="4614" width="18.42578125" style="1" customWidth="1"/>
    <col min="4615" max="4615" width="10.85546875" style="1" customWidth="1"/>
    <col min="4616" max="4616" width="16.85546875" style="1" customWidth="1"/>
    <col min="4617" max="4617" width="14.7109375" style="1" customWidth="1"/>
    <col min="4618" max="4622" width="0" style="1" hidden="1" customWidth="1"/>
    <col min="4623" max="4864" width="9.140625" style="1"/>
    <col min="4865" max="4865" width="0" style="1" hidden="1" customWidth="1"/>
    <col min="4866" max="4866" width="7.5703125" style="1" customWidth="1"/>
    <col min="4867" max="4867" width="58.7109375" style="1" customWidth="1"/>
    <col min="4868" max="4868" width="16.42578125" style="1" customWidth="1"/>
    <col min="4869" max="4869" width="0" style="1" hidden="1" customWidth="1"/>
    <col min="4870" max="4870" width="18.42578125" style="1" customWidth="1"/>
    <col min="4871" max="4871" width="10.85546875" style="1" customWidth="1"/>
    <col min="4872" max="4872" width="16.85546875" style="1" customWidth="1"/>
    <col min="4873" max="4873" width="14.7109375" style="1" customWidth="1"/>
    <col min="4874" max="4878" width="0" style="1" hidden="1" customWidth="1"/>
    <col min="4879" max="5120" width="9.140625" style="1"/>
    <col min="5121" max="5121" width="0" style="1" hidden="1" customWidth="1"/>
    <col min="5122" max="5122" width="7.5703125" style="1" customWidth="1"/>
    <col min="5123" max="5123" width="58.7109375" style="1" customWidth="1"/>
    <col min="5124" max="5124" width="16.42578125" style="1" customWidth="1"/>
    <col min="5125" max="5125" width="0" style="1" hidden="1" customWidth="1"/>
    <col min="5126" max="5126" width="18.42578125" style="1" customWidth="1"/>
    <col min="5127" max="5127" width="10.85546875" style="1" customWidth="1"/>
    <col min="5128" max="5128" width="16.85546875" style="1" customWidth="1"/>
    <col min="5129" max="5129" width="14.7109375" style="1" customWidth="1"/>
    <col min="5130" max="5134" width="0" style="1" hidden="1" customWidth="1"/>
    <col min="5135" max="5376" width="9.140625" style="1"/>
    <col min="5377" max="5377" width="0" style="1" hidden="1" customWidth="1"/>
    <col min="5378" max="5378" width="7.5703125" style="1" customWidth="1"/>
    <col min="5379" max="5379" width="58.7109375" style="1" customWidth="1"/>
    <col min="5380" max="5380" width="16.42578125" style="1" customWidth="1"/>
    <col min="5381" max="5381" width="0" style="1" hidden="1" customWidth="1"/>
    <col min="5382" max="5382" width="18.42578125" style="1" customWidth="1"/>
    <col min="5383" max="5383" width="10.85546875" style="1" customWidth="1"/>
    <col min="5384" max="5384" width="16.85546875" style="1" customWidth="1"/>
    <col min="5385" max="5385" width="14.7109375" style="1" customWidth="1"/>
    <col min="5386" max="5390" width="0" style="1" hidden="1" customWidth="1"/>
    <col min="5391" max="5632" width="9.140625" style="1"/>
    <col min="5633" max="5633" width="0" style="1" hidden="1" customWidth="1"/>
    <col min="5634" max="5634" width="7.5703125" style="1" customWidth="1"/>
    <col min="5635" max="5635" width="58.7109375" style="1" customWidth="1"/>
    <col min="5636" max="5636" width="16.42578125" style="1" customWidth="1"/>
    <col min="5637" max="5637" width="0" style="1" hidden="1" customWidth="1"/>
    <col min="5638" max="5638" width="18.42578125" style="1" customWidth="1"/>
    <col min="5639" max="5639" width="10.85546875" style="1" customWidth="1"/>
    <col min="5640" max="5640" width="16.85546875" style="1" customWidth="1"/>
    <col min="5641" max="5641" width="14.7109375" style="1" customWidth="1"/>
    <col min="5642" max="5646" width="0" style="1" hidden="1" customWidth="1"/>
    <col min="5647" max="5888" width="9.140625" style="1"/>
    <col min="5889" max="5889" width="0" style="1" hidden="1" customWidth="1"/>
    <col min="5890" max="5890" width="7.5703125" style="1" customWidth="1"/>
    <col min="5891" max="5891" width="58.7109375" style="1" customWidth="1"/>
    <col min="5892" max="5892" width="16.42578125" style="1" customWidth="1"/>
    <col min="5893" max="5893" width="0" style="1" hidden="1" customWidth="1"/>
    <col min="5894" max="5894" width="18.42578125" style="1" customWidth="1"/>
    <col min="5895" max="5895" width="10.85546875" style="1" customWidth="1"/>
    <col min="5896" max="5896" width="16.85546875" style="1" customWidth="1"/>
    <col min="5897" max="5897" width="14.7109375" style="1" customWidth="1"/>
    <col min="5898" max="5902" width="0" style="1" hidden="1" customWidth="1"/>
    <col min="5903" max="6144" width="9.140625" style="1"/>
    <col min="6145" max="6145" width="0" style="1" hidden="1" customWidth="1"/>
    <col min="6146" max="6146" width="7.5703125" style="1" customWidth="1"/>
    <col min="6147" max="6147" width="58.7109375" style="1" customWidth="1"/>
    <col min="6148" max="6148" width="16.42578125" style="1" customWidth="1"/>
    <col min="6149" max="6149" width="0" style="1" hidden="1" customWidth="1"/>
    <col min="6150" max="6150" width="18.42578125" style="1" customWidth="1"/>
    <col min="6151" max="6151" width="10.85546875" style="1" customWidth="1"/>
    <col min="6152" max="6152" width="16.85546875" style="1" customWidth="1"/>
    <col min="6153" max="6153" width="14.7109375" style="1" customWidth="1"/>
    <col min="6154" max="6158" width="0" style="1" hidden="1" customWidth="1"/>
    <col min="6159" max="6400" width="9.140625" style="1"/>
    <col min="6401" max="6401" width="0" style="1" hidden="1" customWidth="1"/>
    <col min="6402" max="6402" width="7.5703125" style="1" customWidth="1"/>
    <col min="6403" max="6403" width="58.7109375" style="1" customWidth="1"/>
    <col min="6404" max="6404" width="16.42578125" style="1" customWidth="1"/>
    <col min="6405" max="6405" width="0" style="1" hidden="1" customWidth="1"/>
    <col min="6406" max="6406" width="18.42578125" style="1" customWidth="1"/>
    <col min="6407" max="6407" width="10.85546875" style="1" customWidth="1"/>
    <col min="6408" max="6408" width="16.85546875" style="1" customWidth="1"/>
    <col min="6409" max="6409" width="14.7109375" style="1" customWidth="1"/>
    <col min="6410" max="6414" width="0" style="1" hidden="1" customWidth="1"/>
    <col min="6415" max="6656" width="9.140625" style="1"/>
    <col min="6657" max="6657" width="0" style="1" hidden="1" customWidth="1"/>
    <col min="6658" max="6658" width="7.5703125" style="1" customWidth="1"/>
    <col min="6659" max="6659" width="58.7109375" style="1" customWidth="1"/>
    <col min="6660" max="6660" width="16.42578125" style="1" customWidth="1"/>
    <col min="6661" max="6661" width="0" style="1" hidden="1" customWidth="1"/>
    <col min="6662" max="6662" width="18.42578125" style="1" customWidth="1"/>
    <col min="6663" max="6663" width="10.85546875" style="1" customWidth="1"/>
    <col min="6664" max="6664" width="16.85546875" style="1" customWidth="1"/>
    <col min="6665" max="6665" width="14.7109375" style="1" customWidth="1"/>
    <col min="6666" max="6670" width="0" style="1" hidden="1" customWidth="1"/>
    <col min="6671" max="6912" width="9.140625" style="1"/>
    <col min="6913" max="6913" width="0" style="1" hidden="1" customWidth="1"/>
    <col min="6914" max="6914" width="7.5703125" style="1" customWidth="1"/>
    <col min="6915" max="6915" width="58.7109375" style="1" customWidth="1"/>
    <col min="6916" max="6916" width="16.42578125" style="1" customWidth="1"/>
    <col min="6917" max="6917" width="0" style="1" hidden="1" customWidth="1"/>
    <col min="6918" max="6918" width="18.42578125" style="1" customWidth="1"/>
    <col min="6919" max="6919" width="10.85546875" style="1" customWidth="1"/>
    <col min="6920" max="6920" width="16.85546875" style="1" customWidth="1"/>
    <col min="6921" max="6921" width="14.7109375" style="1" customWidth="1"/>
    <col min="6922" max="6926" width="0" style="1" hidden="1" customWidth="1"/>
    <col min="6927" max="7168" width="9.140625" style="1"/>
    <col min="7169" max="7169" width="0" style="1" hidden="1" customWidth="1"/>
    <col min="7170" max="7170" width="7.5703125" style="1" customWidth="1"/>
    <col min="7171" max="7171" width="58.7109375" style="1" customWidth="1"/>
    <col min="7172" max="7172" width="16.42578125" style="1" customWidth="1"/>
    <col min="7173" max="7173" width="0" style="1" hidden="1" customWidth="1"/>
    <col min="7174" max="7174" width="18.42578125" style="1" customWidth="1"/>
    <col min="7175" max="7175" width="10.85546875" style="1" customWidth="1"/>
    <col min="7176" max="7176" width="16.85546875" style="1" customWidth="1"/>
    <col min="7177" max="7177" width="14.7109375" style="1" customWidth="1"/>
    <col min="7178" max="7182" width="0" style="1" hidden="1" customWidth="1"/>
    <col min="7183" max="7424" width="9.140625" style="1"/>
    <col min="7425" max="7425" width="0" style="1" hidden="1" customWidth="1"/>
    <col min="7426" max="7426" width="7.5703125" style="1" customWidth="1"/>
    <col min="7427" max="7427" width="58.7109375" style="1" customWidth="1"/>
    <col min="7428" max="7428" width="16.42578125" style="1" customWidth="1"/>
    <col min="7429" max="7429" width="0" style="1" hidden="1" customWidth="1"/>
    <col min="7430" max="7430" width="18.42578125" style="1" customWidth="1"/>
    <col min="7431" max="7431" width="10.85546875" style="1" customWidth="1"/>
    <col min="7432" max="7432" width="16.85546875" style="1" customWidth="1"/>
    <col min="7433" max="7433" width="14.7109375" style="1" customWidth="1"/>
    <col min="7434" max="7438" width="0" style="1" hidden="1" customWidth="1"/>
    <col min="7439" max="7680" width="9.140625" style="1"/>
    <col min="7681" max="7681" width="0" style="1" hidden="1" customWidth="1"/>
    <col min="7682" max="7682" width="7.5703125" style="1" customWidth="1"/>
    <col min="7683" max="7683" width="58.7109375" style="1" customWidth="1"/>
    <col min="7684" max="7684" width="16.42578125" style="1" customWidth="1"/>
    <col min="7685" max="7685" width="0" style="1" hidden="1" customWidth="1"/>
    <col min="7686" max="7686" width="18.42578125" style="1" customWidth="1"/>
    <col min="7687" max="7687" width="10.85546875" style="1" customWidth="1"/>
    <col min="7688" max="7688" width="16.85546875" style="1" customWidth="1"/>
    <col min="7689" max="7689" width="14.7109375" style="1" customWidth="1"/>
    <col min="7690" max="7694" width="0" style="1" hidden="1" customWidth="1"/>
    <col min="7695" max="7936" width="9.140625" style="1"/>
    <col min="7937" max="7937" width="0" style="1" hidden="1" customWidth="1"/>
    <col min="7938" max="7938" width="7.5703125" style="1" customWidth="1"/>
    <col min="7939" max="7939" width="58.7109375" style="1" customWidth="1"/>
    <col min="7940" max="7940" width="16.42578125" style="1" customWidth="1"/>
    <col min="7941" max="7941" width="0" style="1" hidden="1" customWidth="1"/>
    <col min="7942" max="7942" width="18.42578125" style="1" customWidth="1"/>
    <col min="7943" max="7943" width="10.85546875" style="1" customWidth="1"/>
    <col min="7944" max="7944" width="16.85546875" style="1" customWidth="1"/>
    <col min="7945" max="7945" width="14.7109375" style="1" customWidth="1"/>
    <col min="7946" max="7950" width="0" style="1" hidden="1" customWidth="1"/>
    <col min="7951" max="8192" width="9.140625" style="1"/>
    <col min="8193" max="8193" width="0" style="1" hidden="1" customWidth="1"/>
    <col min="8194" max="8194" width="7.5703125" style="1" customWidth="1"/>
    <col min="8195" max="8195" width="58.7109375" style="1" customWidth="1"/>
    <col min="8196" max="8196" width="16.42578125" style="1" customWidth="1"/>
    <col min="8197" max="8197" width="0" style="1" hidden="1" customWidth="1"/>
    <col min="8198" max="8198" width="18.42578125" style="1" customWidth="1"/>
    <col min="8199" max="8199" width="10.85546875" style="1" customWidth="1"/>
    <col min="8200" max="8200" width="16.85546875" style="1" customWidth="1"/>
    <col min="8201" max="8201" width="14.7109375" style="1" customWidth="1"/>
    <col min="8202" max="8206" width="0" style="1" hidden="1" customWidth="1"/>
    <col min="8207" max="8448" width="9.140625" style="1"/>
    <col min="8449" max="8449" width="0" style="1" hidden="1" customWidth="1"/>
    <col min="8450" max="8450" width="7.5703125" style="1" customWidth="1"/>
    <col min="8451" max="8451" width="58.7109375" style="1" customWidth="1"/>
    <col min="8452" max="8452" width="16.42578125" style="1" customWidth="1"/>
    <col min="8453" max="8453" width="0" style="1" hidden="1" customWidth="1"/>
    <col min="8454" max="8454" width="18.42578125" style="1" customWidth="1"/>
    <col min="8455" max="8455" width="10.85546875" style="1" customWidth="1"/>
    <col min="8456" max="8456" width="16.85546875" style="1" customWidth="1"/>
    <col min="8457" max="8457" width="14.7109375" style="1" customWidth="1"/>
    <col min="8458" max="8462" width="0" style="1" hidden="1" customWidth="1"/>
    <col min="8463" max="8704" width="9.140625" style="1"/>
    <col min="8705" max="8705" width="0" style="1" hidden="1" customWidth="1"/>
    <col min="8706" max="8706" width="7.5703125" style="1" customWidth="1"/>
    <col min="8707" max="8707" width="58.7109375" style="1" customWidth="1"/>
    <col min="8708" max="8708" width="16.42578125" style="1" customWidth="1"/>
    <col min="8709" max="8709" width="0" style="1" hidden="1" customWidth="1"/>
    <col min="8710" max="8710" width="18.42578125" style="1" customWidth="1"/>
    <col min="8711" max="8711" width="10.85546875" style="1" customWidth="1"/>
    <col min="8712" max="8712" width="16.85546875" style="1" customWidth="1"/>
    <col min="8713" max="8713" width="14.7109375" style="1" customWidth="1"/>
    <col min="8714" max="8718" width="0" style="1" hidden="1" customWidth="1"/>
    <col min="8719" max="8960" width="9.140625" style="1"/>
    <col min="8961" max="8961" width="0" style="1" hidden="1" customWidth="1"/>
    <col min="8962" max="8962" width="7.5703125" style="1" customWidth="1"/>
    <col min="8963" max="8963" width="58.7109375" style="1" customWidth="1"/>
    <col min="8964" max="8964" width="16.42578125" style="1" customWidth="1"/>
    <col min="8965" max="8965" width="0" style="1" hidden="1" customWidth="1"/>
    <col min="8966" max="8966" width="18.42578125" style="1" customWidth="1"/>
    <col min="8967" max="8967" width="10.85546875" style="1" customWidth="1"/>
    <col min="8968" max="8968" width="16.85546875" style="1" customWidth="1"/>
    <col min="8969" max="8969" width="14.7109375" style="1" customWidth="1"/>
    <col min="8970" max="8974" width="0" style="1" hidden="1" customWidth="1"/>
    <col min="8975" max="9216" width="9.140625" style="1"/>
    <col min="9217" max="9217" width="0" style="1" hidden="1" customWidth="1"/>
    <col min="9218" max="9218" width="7.5703125" style="1" customWidth="1"/>
    <col min="9219" max="9219" width="58.7109375" style="1" customWidth="1"/>
    <col min="9220" max="9220" width="16.42578125" style="1" customWidth="1"/>
    <col min="9221" max="9221" width="0" style="1" hidden="1" customWidth="1"/>
    <col min="9222" max="9222" width="18.42578125" style="1" customWidth="1"/>
    <col min="9223" max="9223" width="10.85546875" style="1" customWidth="1"/>
    <col min="9224" max="9224" width="16.85546875" style="1" customWidth="1"/>
    <col min="9225" max="9225" width="14.7109375" style="1" customWidth="1"/>
    <col min="9226" max="9230" width="0" style="1" hidden="1" customWidth="1"/>
    <col min="9231" max="9472" width="9.140625" style="1"/>
    <col min="9473" max="9473" width="0" style="1" hidden="1" customWidth="1"/>
    <col min="9474" max="9474" width="7.5703125" style="1" customWidth="1"/>
    <col min="9475" max="9475" width="58.7109375" style="1" customWidth="1"/>
    <col min="9476" max="9476" width="16.42578125" style="1" customWidth="1"/>
    <col min="9477" max="9477" width="0" style="1" hidden="1" customWidth="1"/>
    <col min="9478" max="9478" width="18.42578125" style="1" customWidth="1"/>
    <col min="9479" max="9479" width="10.85546875" style="1" customWidth="1"/>
    <col min="9480" max="9480" width="16.85546875" style="1" customWidth="1"/>
    <col min="9481" max="9481" width="14.7109375" style="1" customWidth="1"/>
    <col min="9482" max="9486" width="0" style="1" hidden="1" customWidth="1"/>
    <col min="9487" max="9728" width="9.140625" style="1"/>
    <col min="9729" max="9729" width="0" style="1" hidden="1" customWidth="1"/>
    <col min="9730" max="9730" width="7.5703125" style="1" customWidth="1"/>
    <col min="9731" max="9731" width="58.7109375" style="1" customWidth="1"/>
    <col min="9732" max="9732" width="16.42578125" style="1" customWidth="1"/>
    <col min="9733" max="9733" width="0" style="1" hidden="1" customWidth="1"/>
    <col min="9734" max="9734" width="18.42578125" style="1" customWidth="1"/>
    <col min="9735" max="9735" width="10.85546875" style="1" customWidth="1"/>
    <col min="9736" max="9736" width="16.85546875" style="1" customWidth="1"/>
    <col min="9737" max="9737" width="14.7109375" style="1" customWidth="1"/>
    <col min="9738" max="9742" width="0" style="1" hidden="1" customWidth="1"/>
    <col min="9743" max="9984" width="9.140625" style="1"/>
    <col min="9985" max="9985" width="0" style="1" hidden="1" customWidth="1"/>
    <col min="9986" max="9986" width="7.5703125" style="1" customWidth="1"/>
    <col min="9987" max="9987" width="58.7109375" style="1" customWidth="1"/>
    <col min="9988" max="9988" width="16.42578125" style="1" customWidth="1"/>
    <col min="9989" max="9989" width="0" style="1" hidden="1" customWidth="1"/>
    <col min="9990" max="9990" width="18.42578125" style="1" customWidth="1"/>
    <col min="9991" max="9991" width="10.85546875" style="1" customWidth="1"/>
    <col min="9992" max="9992" width="16.85546875" style="1" customWidth="1"/>
    <col min="9993" max="9993" width="14.7109375" style="1" customWidth="1"/>
    <col min="9994" max="9998" width="0" style="1" hidden="1" customWidth="1"/>
    <col min="9999" max="10240" width="9.140625" style="1"/>
    <col min="10241" max="10241" width="0" style="1" hidden="1" customWidth="1"/>
    <col min="10242" max="10242" width="7.5703125" style="1" customWidth="1"/>
    <col min="10243" max="10243" width="58.7109375" style="1" customWidth="1"/>
    <col min="10244" max="10244" width="16.42578125" style="1" customWidth="1"/>
    <col min="10245" max="10245" width="0" style="1" hidden="1" customWidth="1"/>
    <col min="10246" max="10246" width="18.42578125" style="1" customWidth="1"/>
    <col min="10247" max="10247" width="10.85546875" style="1" customWidth="1"/>
    <col min="10248" max="10248" width="16.85546875" style="1" customWidth="1"/>
    <col min="10249" max="10249" width="14.7109375" style="1" customWidth="1"/>
    <col min="10250" max="10254" width="0" style="1" hidden="1" customWidth="1"/>
    <col min="10255" max="10496" width="9.140625" style="1"/>
    <col min="10497" max="10497" width="0" style="1" hidden="1" customWidth="1"/>
    <col min="10498" max="10498" width="7.5703125" style="1" customWidth="1"/>
    <col min="10499" max="10499" width="58.7109375" style="1" customWidth="1"/>
    <col min="10500" max="10500" width="16.42578125" style="1" customWidth="1"/>
    <col min="10501" max="10501" width="0" style="1" hidden="1" customWidth="1"/>
    <col min="10502" max="10502" width="18.42578125" style="1" customWidth="1"/>
    <col min="10503" max="10503" width="10.85546875" style="1" customWidth="1"/>
    <col min="10504" max="10504" width="16.85546875" style="1" customWidth="1"/>
    <col min="10505" max="10505" width="14.7109375" style="1" customWidth="1"/>
    <col min="10506" max="10510" width="0" style="1" hidden="1" customWidth="1"/>
    <col min="10511" max="10752" width="9.140625" style="1"/>
    <col min="10753" max="10753" width="0" style="1" hidden="1" customWidth="1"/>
    <col min="10754" max="10754" width="7.5703125" style="1" customWidth="1"/>
    <col min="10755" max="10755" width="58.7109375" style="1" customWidth="1"/>
    <col min="10756" max="10756" width="16.42578125" style="1" customWidth="1"/>
    <col min="10757" max="10757" width="0" style="1" hidden="1" customWidth="1"/>
    <col min="10758" max="10758" width="18.42578125" style="1" customWidth="1"/>
    <col min="10759" max="10759" width="10.85546875" style="1" customWidth="1"/>
    <col min="10760" max="10760" width="16.85546875" style="1" customWidth="1"/>
    <col min="10761" max="10761" width="14.7109375" style="1" customWidth="1"/>
    <col min="10762" max="10766" width="0" style="1" hidden="1" customWidth="1"/>
    <col min="10767" max="11008" width="9.140625" style="1"/>
    <col min="11009" max="11009" width="0" style="1" hidden="1" customWidth="1"/>
    <col min="11010" max="11010" width="7.5703125" style="1" customWidth="1"/>
    <col min="11011" max="11011" width="58.7109375" style="1" customWidth="1"/>
    <col min="11012" max="11012" width="16.42578125" style="1" customWidth="1"/>
    <col min="11013" max="11013" width="0" style="1" hidden="1" customWidth="1"/>
    <col min="11014" max="11014" width="18.42578125" style="1" customWidth="1"/>
    <col min="11015" max="11015" width="10.85546875" style="1" customWidth="1"/>
    <col min="11016" max="11016" width="16.85546875" style="1" customWidth="1"/>
    <col min="11017" max="11017" width="14.7109375" style="1" customWidth="1"/>
    <col min="11018" max="11022" width="0" style="1" hidden="1" customWidth="1"/>
    <col min="11023" max="11264" width="9.140625" style="1"/>
    <col min="11265" max="11265" width="0" style="1" hidden="1" customWidth="1"/>
    <col min="11266" max="11266" width="7.5703125" style="1" customWidth="1"/>
    <col min="11267" max="11267" width="58.7109375" style="1" customWidth="1"/>
    <col min="11268" max="11268" width="16.42578125" style="1" customWidth="1"/>
    <col min="11269" max="11269" width="0" style="1" hidden="1" customWidth="1"/>
    <col min="11270" max="11270" width="18.42578125" style="1" customWidth="1"/>
    <col min="11271" max="11271" width="10.85546875" style="1" customWidth="1"/>
    <col min="11272" max="11272" width="16.85546875" style="1" customWidth="1"/>
    <col min="11273" max="11273" width="14.7109375" style="1" customWidth="1"/>
    <col min="11274" max="11278" width="0" style="1" hidden="1" customWidth="1"/>
    <col min="11279" max="11520" width="9.140625" style="1"/>
    <col min="11521" max="11521" width="0" style="1" hidden="1" customWidth="1"/>
    <col min="11522" max="11522" width="7.5703125" style="1" customWidth="1"/>
    <col min="11523" max="11523" width="58.7109375" style="1" customWidth="1"/>
    <col min="11524" max="11524" width="16.42578125" style="1" customWidth="1"/>
    <col min="11525" max="11525" width="0" style="1" hidden="1" customWidth="1"/>
    <col min="11526" max="11526" width="18.42578125" style="1" customWidth="1"/>
    <col min="11527" max="11527" width="10.85546875" style="1" customWidth="1"/>
    <col min="11528" max="11528" width="16.85546875" style="1" customWidth="1"/>
    <col min="11529" max="11529" width="14.7109375" style="1" customWidth="1"/>
    <col min="11530" max="11534" width="0" style="1" hidden="1" customWidth="1"/>
    <col min="11535" max="11776" width="9.140625" style="1"/>
    <col min="11777" max="11777" width="0" style="1" hidden="1" customWidth="1"/>
    <col min="11778" max="11778" width="7.5703125" style="1" customWidth="1"/>
    <col min="11779" max="11779" width="58.7109375" style="1" customWidth="1"/>
    <col min="11780" max="11780" width="16.42578125" style="1" customWidth="1"/>
    <col min="11781" max="11781" width="0" style="1" hidden="1" customWidth="1"/>
    <col min="11782" max="11782" width="18.42578125" style="1" customWidth="1"/>
    <col min="11783" max="11783" width="10.85546875" style="1" customWidth="1"/>
    <col min="11784" max="11784" width="16.85546875" style="1" customWidth="1"/>
    <col min="11785" max="11785" width="14.7109375" style="1" customWidth="1"/>
    <col min="11786" max="11790" width="0" style="1" hidden="1" customWidth="1"/>
    <col min="11791" max="12032" width="9.140625" style="1"/>
    <col min="12033" max="12033" width="0" style="1" hidden="1" customWidth="1"/>
    <col min="12034" max="12034" width="7.5703125" style="1" customWidth="1"/>
    <col min="12035" max="12035" width="58.7109375" style="1" customWidth="1"/>
    <col min="12036" max="12036" width="16.42578125" style="1" customWidth="1"/>
    <col min="12037" max="12037" width="0" style="1" hidden="1" customWidth="1"/>
    <col min="12038" max="12038" width="18.42578125" style="1" customWidth="1"/>
    <col min="12039" max="12039" width="10.85546875" style="1" customWidth="1"/>
    <col min="12040" max="12040" width="16.85546875" style="1" customWidth="1"/>
    <col min="12041" max="12041" width="14.7109375" style="1" customWidth="1"/>
    <col min="12042" max="12046" width="0" style="1" hidden="1" customWidth="1"/>
    <col min="12047" max="12288" width="9.140625" style="1"/>
    <col min="12289" max="12289" width="0" style="1" hidden="1" customWidth="1"/>
    <col min="12290" max="12290" width="7.5703125" style="1" customWidth="1"/>
    <col min="12291" max="12291" width="58.7109375" style="1" customWidth="1"/>
    <col min="12292" max="12292" width="16.42578125" style="1" customWidth="1"/>
    <col min="12293" max="12293" width="0" style="1" hidden="1" customWidth="1"/>
    <col min="12294" max="12294" width="18.42578125" style="1" customWidth="1"/>
    <col min="12295" max="12295" width="10.85546875" style="1" customWidth="1"/>
    <col min="12296" max="12296" width="16.85546875" style="1" customWidth="1"/>
    <col min="12297" max="12297" width="14.7109375" style="1" customWidth="1"/>
    <col min="12298" max="12302" width="0" style="1" hidden="1" customWidth="1"/>
    <col min="12303" max="12544" width="9.140625" style="1"/>
    <col min="12545" max="12545" width="0" style="1" hidden="1" customWidth="1"/>
    <col min="12546" max="12546" width="7.5703125" style="1" customWidth="1"/>
    <col min="12547" max="12547" width="58.7109375" style="1" customWidth="1"/>
    <col min="12548" max="12548" width="16.42578125" style="1" customWidth="1"/>
    <col min="12549" max="12549" width="0" style="1" hidden="1" customWidth="1"/>
    <col min="12550" max="12550" width="18.42578125" style="1" customWidth="1"/>
    <col min="12551" max="12551" width="10.85546875" style="1" customWidth="1"/>
    <col min="12552" max="12552" width="16.85546875" style="1" customWidth="1"/>
    <col min="12553" max="12553" width="14.7109375" style="1" customWidth="1"/>
    <col min="12554" max="12558" width="0" style="1" hidden="1" customWidth="1"/>
    <col min="12559" max="12800" width="9.140625" style="1"/>
    <col min="12801" max="12801" width="0" style="1" hidden="1" customWidth="1"/>
    <col min="12802" max="12802" width="7.5703125" style="1" customWidth="1"/>
    <col min="12803" max="12803" width="58.7109375" style="1" customWidth="1"/>
    <col min="12804" max="12804" width="16.42578125" style="1" customWidth="1"/>
    <col min="12805" max="12805" width="0" style="1" hidden="1" customWidth="1"/>
    <col min="12806" max="12806" width="18.42578125" style="1" customWidth="1"/>
    <col min="12807" max="12807" width="10.85546875" style="1" customWidth="1"/>
    <col min="12808" max="12808" width="16.85546875" style="1" customWidth="1"/>
    <col min="12809" max="12809" width="14.7109375" style="1" customWidth="1"/>
    <col min="12810" max="12814" width="0" style="1" hidden="1" customWidth="1"/>
    <col min="12815" max="13056" width="9.140625" style="1"/>
    <col min="13057" max="13057" width="0" style="1" hidden="1" customWidth="1"/>
    <col min="13058" max="13058" width="7.5703125" style="1" customWidth="1"/>
    <col min="13059" max="13059" width="58.7109375" style="1" customWidth="1"/>
    <col min="13060" max="13060" width="16.42578125" style="1" customWidth="1"/>
    <col min="13061" max="13061" width="0" style="1" hidden="1" customWidth="1"/>
    <col min="13062" max="13062" width="18.42578125" style="1" customWidth="1"/>
    <col min="13063" max="13063" width="10.85546875" style="1" customWidth="1"/>
    <col min="13064" max="13064" width="16.85546875" style="1" customWidth="1"/>
    <col min="13065" max="13065" width="14.7109375" style="1" customWidth="1"/>
    <col min="13066" max="13070" width="0" style="1" hidden="1" customWidth="1"/>
    <col min="13071" max="13312" width="9.140625" style="1"/>
    <col min="13313" max="13313" width="0" style="1" hidden="1" customWidth="1"/>
    <col min="13314" max="13314" width="7.5703125" style="1" customWidth="1"/>
    <col min="13315" max="13315" width="58.7109375" style="1" customWidth="1"/>
    <col min="13316" max="13316" width="16.42578125" style="1" customWidth="1"/>
    <col min="13317" max="13317" width="0" style="1" hidden="1" customWidth="1"/>
    <col min="13318" max="13318" width="18.42578125" style="1" customWidth="1"/>
    <col min="13319" max="13319" width="10.85546875" style="1" customWidth="1"/>
    <col min="13320" max="13320" width="16.85546875" style="1" customWidth="1"/>
    <col min="13321" max="13321" width="14.7109375" style="1" customWidth="1"/>
    <col min="13322" max="13326" width="0" style="1" hidden="1" customWidth="1"/>
    <col min="13327" max="13568" width="9.140625" style="1"/>
    <col min="13569" max="13569" width="0" style="1" hidden="1" customWidth="1"/>
    <col min="13570" max="13570" width="7.5703125" style="1" customWidth="1"/>
    <col min="13571" max="13571" width="58.7109375" style="1" customWidth="1"/>
    <col min="13572" max="13572" width="16.42578125" style="1" customWidth="1"/>
    <col min="13573" max="13573" width="0" style="1" hidden="1" customWidth="1"/>
    <col min="13574" max="13574" width="18.42578125" style="1" customWidth="1"/>
    <col min="13575" max="13575" width="10.85546875" style="1" customWidth="1"/>
    <col min="13576" max="13576" width="16.85546875" style="1" customWidth="1"/>
    <col min="13577" max="13577" width="14.7109375" style="1" customWidth="1"/>
    <col min="13578" max="13582" width="0" style="1" hidden="1" customWidth="1"/>
    <col min="13583" max="13824" width="9.140625" style="1"/>
    <col min="13825" max="13825" width="0" style="1" hidden="1" customWidth="1"/>
    <col min="13826" max="13826" width="7.5703125" style="1" customWidth="1"/>
    <col min="13827" max="13827" width="58.7109375" style="1" customWidth="1"/>
    <col min="13828" max="13828" width="16.42578125" style="1" customWidth="1"/>
    <col min="13829" max="13829" width="0" style="1" hidden="1" customWidth="1"/>
    <col min="13830" max="13830" width="18.42578125" style="1" customWidth="1"/>
    <col min="13831" max="13831" width="10.85546875" style="1" customWidth="1"/>
    <col min="13832" max="13832" width="16.85546875" style="1" customWidth="1"/>
    <col min="13833" max="13833" width="14.7109375" style="1" customWidth="1"/>
    <col min="13834" max="13838" width="0" style="1" hidden="1" customWidth="1"/>
    <col min="13839" max="14080" width="9.140625" style="1"/>
    <col min="14081" max="14081" width="0" style="1" hidden="1" customWidth="1"/>
    <col min="14082" max="14082" width="7.5703125" style="1" customWidth="1"/>
    <col min="14083" max="14083" width="58.7109375" style="1" customWidth="1"/>
    <col min="14084" max="14084" width="16.42578125" style="1" customWidth="1"/>
    <col min="14085" max="14085" width="0" style="1" hidden="1" customWidth="1"/>
    <col min="14086" max="14086" width="18.42578125" style="1" customWidth="1"/>
    <col min="14087" max="14087" width="10.85546875" style="1" customWidth="1"/>
    <col min="14088" max="14088" width="16.85546875" style="1" customWidth="1"/>
    <col min="14089" max="14089" width="14.7109375" style="1" customWidth="1"/>
    <col min="14090" max="14094" width="0" style="1" hidden="1" customWidth="1"/>
    <col min="14095" max="14336" width="9.140625" style="1"/>
    <col min="14337" max="14337" width="0" style="1" hidden="1" customWidth="1"/>
    <col min="14338" max="14338" width="7.5703125" style="1" customWidth="1"/>
    <col min="14339" max="14339" width="58.7109375" style="1" customWidth="1"/>
    <col min="14340" max="14340" width="16.42578125" style="1" customWidth="1"/>
    <col min="14341" max="14341" width="0" style="1" hidden="1" customWidth="1"/>
    <col min="14342" max="14342" width="18.42578125" style="1" customWidth="1"/>
    <col min="14343" max="14343" width="10.85546875" style="1" customWidth="1"/>
    <col min="14344" max="14344" width="16.85546875" style="1" customWidth="1"/>
    <col min="14345" max="14345" width="14.7109375" style="1" customWidth="1"/>
    <col min="14346" max="14350" width="0" style="1" hidden="1" customWidth="1"/>
    <col min="14351" max="14592" width="9.140625" style="1"/>
    <col min="14593" max="14593" width="0" style="1" hidden="1" customWidth="1"/>
    <col min="14594" max="14594" width="7.5703125" style="1" customWidth="1"/>
    <col min="14595" max="14595" width="58.7109375" style="1" customWidth="1"/>
    <col min="14596" max="14596" width="16.42578125" style="1" customWidth="1"/>
    <col min="14597" max="14597" width="0" style="1" hidden="1" customWidth="1"/>
    <col min="14598" max="14598" width="18.42578125" style="1" customWidth="1"/>
    <col min="14599" max="14599" width="10.85546875" style="1" customWidth="1"/>
    <col min="14600" max="14600" width="16.85546875" style="1" customWidth="1"/>
    <col min="14601" max="14601" width="14.7109375" style="1" customWidth="1"/>
    <col min="14602" max="14606" width="0" style="1" hidden="1" customWidth="1"/>
    <col min="14607" max="14848" width="9.140625" style="1"/>
    <col min="14849" max="14849" width="0" style="1" hidden="1" customWidth="1"/>
    <col min="14850" max="14850" width="7.5703125" style="1" customWidth="1"/>
    <col min="14851" max="14851" width="58.7109375" style="1" customWidth="1"/>
    <col min="14852" max="14852" width="16.42578125" style="1" customWidth="1"/>
    <col min="14853" max="14853" width="0" style="1" hidden="1" customWidth="1"/>
    <col min="14854" max="14854" width="18.42578125" style="1" customWidth="1"/>
    <col min="14855" max="14855" width="10.85546875" style="1" customWidth="1"/>
    <col min="14856" max="14856" width="16.85546875" style="1" customWidth="1"/>
    <col min="14857" max="14857" width="14.7109375" style="1" customWidth="1"/>
    <col min="14858" max="14862" width="0" style="1" hidden="1" customWidth="1"/>
    <col min="14863" max="15104" width="9.140625" style="1"/>
    <col min="15105" max="15105" width="0" style="1" hidden="1" customWidth="1"/>
    <col min="15106" max="15106" width="7.5703125" style="1" customWidth="1"/>
    <col min="15107" max="15107" width="58.7109375" style="1" customWidth="1"/>
    <col min="15108" max="15108" width="16.42578125" style="1" customWidth="1"/>
    <col min="15109" max="15109" width="0" style="1" hidden="1" customWidth="1"/>
    <col min="15110" max="15110" width="18.42578125" style="1" customWidth="1"/>
    <col min="15111" max="15111" width="10.85546875" style="1" customWidth="1"/>
    <col min="15112" max="15112" width="16.85546875" style="1" customWidth="1"/>
    <col min="15113" max="15113" width="14.7109375" style="1" customWidth="1"/>
    <col min="15114" max="15118" width="0" style="1" hidden="1" customWidth="1"/>
    <col min="15119" max="15360" width="9.140625" style="1"/>
    <col min="15361" max="15361" width="0" style="1" hidden="1" customWidth="1"/>
    <col min="15362" max="15362" width="7.5703125" style="1" customWidth="1"/>
    <col min="15363" max="15363" width="58.7109375" style="1" customWidth="1"/>
    <col min="15364" max="15364" width="16.42578125" style="1" customWidth="1"/>
    <col min="15365" max="15365" width="0" style="1" hidden="1" customWidth="1"/>
    <col min="15366" max="15366" width="18.42578125" style="1" customWidth="1"/>
    <col min="15367" max="15367" width="10.85546875" style="1" customWidth="1"/>
    <col min="15368" max="15368" width="16.85546875" style="1" customWidth="1"/>
    <col min="15369" max="15369" width="14.7109375" style="1" customWidth="1"/>
    <col min="15370" max="15374" width="0" style="1" hidden="1" customWidth="1"/>
    <col min="15375" max="15616" width="9.140625" style="1"/>
    <col min="15617" max="15617" width="0" style="1" hidden="1" customWidth="1"/>
    <col min="15618" max="15618" width="7.5703125" style="1" customWidth="1"/>
    <col min="15619" max="15619" width="58.7109375" style="1" customWidth="1"/>
    <col min="15620" max="15620" width="16.42578125" style="1" customWidth="1"/>
    <col min="15621" max="15621" width="0" style="1" hidden="1" customWidth="1"/>
    <col min="15622" max="15622" width="18.42578125" style="1" customWidth="1"/>
    <col min="15623" max="15623" width="10.85546875" style="1" customWidth="1"/>
    <col min="15624" max="15624" width="16.85546875" style="1" customWidth="1"/>
    <col min="15625" max="15625" width="14.7109375" style="1" customWidth="1"/>
    <col min="15626" max="15630" width="0" style="1" hidden="1" customWidth="1"/>
    <col min="15631" max="15872" width="9.140625" style="1"/>
    <col min="15873" max="15873" width="0" style="1" hidden="1" customWidth="1"/>
    <col min="15874" max="15874" width="7.5703125" style="1" customWidth="1"/>
    <col min="15875" max="15875" width="58.7109375" style="1" customWidth="1"/>
    <col min="15876" max="15876" width="16.42578125" style="1" customWidth="1"/>
    <col min="15877" max="15877" width="0" style="1" hidden="1" customWidth="1"/>
    <col min="15878" max="15878" width="18.42578125" style="1" customWidth="1"/>
    <col min="15879" max="15879" width="10.85546875" style="1" customWidth="1"/>
    <col min="15880" max="15880" width="16.85546875" style="1" customWidth="1"/>
    <col min="15881" max="15881" width="14.7109375" style="1" customWidth="1"/>
    <col min="15882" max="15886" width="0" style="1" hidden="1" customWidth="1"/>
    <col min="15887" max="16128" width="9.140625" style="1"/>
    <col min="16129" max="16129" width="0" style="1" hidden="1" customWidth="1"/>
    <col min="16130" max="16130" width="7.5703125" style="1" customWidth="1"/>
    <col min="16131" max="16131" width="58.7109375" style="1" customWidth="1"/>
    <col min="16132" max="16132" width="16.42578125" style="1" customWidth="1"/>
    <col min="16133" max="16133" width="0" style="1" hidden="1" customWidth="1"/>
    <col min="16134" max="16134" width="18.42578125" style="1" customWidth="1"/>
    <col min="16135" max="16135" width="10.85546875" style="1" customWidth="1"/>
    <col min="16136" max="16136" width="16.85546875" style="1" customWidth="1"/>
    <col min="16137" max="16137" width="14.7109375" style="1" customWidth="1"/>
    <col min="16138" max="16142" width="0" style="1" hidden="1" customWidth="1"/>
    <col min="16143" max="16384" width="9.140625" style="1"/>
  </cols>
  <sheetData>
    <row r="5" spans="1:13" x14ac:dyDescent="0.25">
      <c r="B5" s="1" t="s">
        <v>0</v>
      </c>
    </row>
    <row r="7" spans="1:13" s="4" customFormat="1" ht="15.75" customHeight="1" x14ac:dyDescent="0.25">
      <c r="B7" s="195" t="s">
        <v>115</v>
      </c>
      <c r="C7" s="196"/>
      <c r="D7" s="196"/>
      <c r="E7" s="196"/>
      <c r="F7" s="196"/>
      <c r="G7" s="196"/>
      <c r="H7" s="196"/>
      <c r="I7" s="197"/>
      <c r="J7" s="1"/>
      <c r="L7" s="5"/>
      <c r="M7" s="1"/>
    </row>
    <row r="8" spans="1:13" s="4" customFormat="1" ht="15.75" customHeight="1" x14ac:dyDescent="0.25">
      <c r="B8" s="198" t="s">
        <v>3</v>
      </c>
      <c r="C8" s="199"/>
      <c r="D8" s="199"/>
      <c r="E8" s="199"/>
      <c r="F8" s="199"/>
      <c r="G8" s="199"/>
      <c r="H8" s="199"/>
      <c r="I8" s="200"/>
      <c r="J8" s="1"/>
      <c r="L8" s="5"/>
      <c r="M8" s="1"/>
    </row>
    <row r="9" spans="1:13" x14ac:dyDescent="0.25">
      <c r="B9" s="201" t="s">
        <v>4</v>
      </c>
      <c r="C9" s="202"/>
      <c r="D9" s="202"/>
      <c r="E9" s="202"/>
      <c r="F9" s="202"/>
      <c r="G9" s="202"/>
      <c r="H9" s="202"/>
      <c r="I9" s="203"/>
    </row>
    <row r="10" spans="1:13" x14ac:dyDescent="0.25">
      <c r="B10" s="6"/>
      <c r="C10" s="7"/>
      <c r="D10" s="8"/>
      <c r="E10" s="8"/>
      <c r="F10" s="8"/>
      <c r="G10" s="9"/>
      <c r="H10" s="10"/>
      <c r="I10" s="11"/>
    </row>
    <row r="11" spans="1:13" s="4" customFormat="1" x14ac:dyDescent="0.25">
      <c r="B11" s="204" t="s">
        <v>5</v>
      </c>
      <c r="C11" s="205" t="s">
        <v>6</v>
      </c>
      <c r="D11" s="205" t="s">
        <v>7</v>
      </c>
      <c r="E11" s="12" t="s">
        <v>8</v>
      </c>
      <c r="F11" s="12" t="s">
        <v>8</v>
      </c>
      <c r="G11" s="205" t="s">
        <v>9</v>
      </c>
      <c r="H11" s="13" t="s">
        <v>10</v>
      </c>
      <c r="I11" s="206" t="s">
        <v>11</v>
      </c>
      <c r="J11" s="14"/>
      <c r="K11" s="15"/>
      <c r="L11" s="5"/>
      <c r="M11" s="14"/>
    </row>
    <row r="12" spans="1:13" s="4" customFormat="1" x14ac:dyDescent="0.25">
      <c r="B12" s="204"/>
      <c r="C12" s="205"/>
      <c r="D12" s="205"/>
      <c r="E12" s="12"/>
      <c r="F12" s="12"/>
      <c r="G12" s="205"/>
      <c r="H12" s="13" t="s">
        <v>12</v>
      </c>
      <c r="I12" s="206"/>
      <c r="J12" s="14"/>
      <c r="K12" s="15"/>
      <c r="L12" s="5"/>
      <c r="M12" s="14"/>
    </row>
    <row r="13" spans="1:13" x14ac:dyDescent="0.25">
      <c r="B13" s="16"/>
      <c r="H13" s="17"/>
      <c r="I13" s="18"/>
    </row>
    <row r="14" spans="1:13" x14ac:dyDescent="0.25">
      <c r="B14" s="16"/>
      <c r="C14" s="19" t="s">
        <v>13</v>
      </c>
      <c r="H14" s="17"/>
      <c r="I14" s="18"/>
    </row>
    <row r="15" spans="1:13" x14ac:dyDescent="0.25">
      <c r="A15" s="1" t="str">
        <f>+$B$7&amp;C15</f>
        <v>IL&amp;FS  Infrastructure Debt Fund Series 2AIL&amp;FS Wind Energy Limited</v>
      </c>
      <c r="B15" s="16">
        <v>1</v>
      </c>
      <c r="C15" s="1" t="s">
        <v>14</v>
      </c>
      <c r="D15" s="114" t="s">
        <v>15</v>
      </c>
      <c r="E15" s="1" t="s">
        <v>16</v>
      </c>
      <c r="F15" s="21" t="s">
        <v>104</v>
      </c>
      <c r="G15" s="2">
        <v>338</v>
      </c>
      <c r="H15" s="17">
        <v>4279.2775000000001</v>
      </c>
      <c r="I15" s="127">
        <f>+H15/$H$42</f>
        <v>0.27139725872532017</v>
      </c>
    </row>
    <row r="16" spans="1:13" x14ac:dyDescent="0.25">
      <c r="A16" s="1" t="str">
        <f t="shared" ref="A16:A23" si="0">+$B$7&amp;C16</f>
        <v>IL&amp;FS  Infrastructure Debt Fund Series 2A</v>
      </c>
      <c r="B16" s="16"/>
      <c r="F16" s="21"/>
      <c r="H16" s="17"/>
      <c r="I16" s="127"/>
    </row>
    <row r="17" spans="1:17" x14ac:dyDescent="0.25">
      <c r="A17" s="1" t="str">
        <f t="shared" si="0"/>
        <v>IL&amp;FS  Infrastructure Debt Fund Series 2ADebt Instrument-Privately Placed-Unlisted</v>
      </c>
      <c r="B17" s="16"/>
      <c r="C17" s="19" t="s">
        <v>20</v>
      </c>
      <c r="F17" s="21"/>
      <c r="H17" s="17"/>
      <c r="I17" s="18"/>
    </row>
    <row r="18" spans="1:17" x14ac:dyDescent="0.25">
      <c r="B18" s="16">
        <v>2</v>
      </c>
      <c r="C18" s="1" t="s">
        <v>83</v>
      </c>
      <c r="D18" s="1" t="s">
        <v>34</v>
      </c>
      <c r="E18" s="1" t="s">
        <v>19</v>
      </c>
      <c r="F18" s="21" t="s">
        <v>19</v>
      </c>
      <c r="G18" s="2">
        <v>334</v>
      </c>
      <c r="H18" s="17">
        <v>3561.20453</v>
      </c>
      <c r="I18" s="127">
        <f t="shared" ref="I18:I28" si="1">+H18/$H$42</f>
        <v>0.22585615146533314</v>
      </c>
    </row>
    <row r="19" spans="1:17" x14ac:dyDescent="0.25">
      <c r="A19" s="1" t="str">
        <f>+$B$7&amp;" "&amp;C19</f>
        <v>IL&amp;FS  Infrastructure Debt Fund Series 2A Tanglin Development Limited</v>
      </c>
      <c r="B19" s="16">
        <v>3</v>
      </c>
      <c r="C19" s="1" t="s">
        <v>122</v>
      </c>
      <c r="D19" s="1" t="s">
        <v>123</v>
      </c>
      <c r="E19" s="1" t="s">
        <v>124</v>
      </c>
      <c r="F19" s="21" t="s">
        <v>124</v>
      </c>
      <c r="G19" s="2">
        <v>250</v>
      </c>
      <c r="H19" s="17">
        <v>2500</v>
      </c>
      <c r="I19" s="127">
        <f t="shared" si="1"/>
        <v>0.15855320128533387</v>
      </c>
    </row>
    <row r="20" spans="1:17" x14ac:dyDescent="0.25">
      <c r="A20" s="1" t="str">
        <f t="shared" si="0"/>
        <v>IL&amp;FS  Infrastructure Debt Fund Series 2AGHV Hospitality India Pvt Ltd</v>
      </c>
      <c r="B20" s="16">
        <v>4</v>
      </c>
      <c r="C20" s="1" t="s">
        <v>117</v>
      </c>
      <c r="D20" s="1" t="s">
        <v>34</v>
      </c>
      <c r="E20" s="1" t="s">
        <v>37</v>
      </c>
      <c r="F20" s="21" t="s">
        <v>37</v>
      </c>
      <c r="G20" s="2">
        <v>220</v>
      </c>
      <c r="H20" s="17">
        <v>2200</v>
      </c>
      <c r="I20" s="127">
        <f t="shared" si="1"/>
        <v>0.1395268171310938</v>
      </c>
    </row>
    <row r="21" spans="1:17" x14ac:dyDescent="0.25">
      <c r="A21" s="1" t="str">
        <f t="shared" si="0"/>
        <v>IL&amp;FS  Infrastructure Debt Fund Series 2AKanchanjunga Power Company Private Limited</v>
      </c>
      <c r="B21" s="16">
        <v>5</v>
      </c>
      <c r="C21" s="1" t="s">
        <v>105</v>
      </c>
      <c r="D21" s="1" t="s">
        <v>106</v>
      </c>
      <c r="E21" s="1" t="s">
        <v>116</v>
      </c>
      <c r="F21" s="21" t="s">
        <v>116</v>
      </c>
      <c r="G21" s="2">
        <v>90</v>
      </c>
      <c r="H21" s="17">
        <v>900</v>
      </c>
      <c r="I21" s="127">
        <f t="shared" si="1"/>
        <v>5.7079152462720197E-2</v>
      </c>
    </row>
    <row r="22" spans="1:17" x14ac:dyDescent="0.25">
      <c r="A22" s="1" t="str">
        <f t="shared" si="0"/>
        <v>IL&amp;FS  Infrastructure Debt Fund Series 2ATanglin Development Limited</v>
      </c>
      <c r="B22" s="16">
        <v>6</v>
      </c>
      <c r="C22" s="1" t="s">
        <v>122</v>
      </c>
      <c r="D22" s="1" t="s">
        <v>123</v>
      </c>
      <c r="E22" s="1" t="s">
        <v>125</v>
      </c>
      <c r="F22" s="21" t="s">
        <v>125</v>
      </c>
      <c r="G22" s="2">
        <v>90</v>
      </c>
      <c r="H22" s="17">
        <v>900</v>
      </c>
      <c r="I22" s="127">
        <f t="shared" si="1"/>
        <v>5.7079152462720197E-2</v>
      </c>
    </row>
    <row r="23" spans="1:17" x14ac:dyDescent="0.25">
      <c r="A23" s="1" t="str">
        <f t="shared" si="0"/>
        <v xml:space="preserve">IL&amp;FS  Infrastructure Debt Fund Series 2AJanaadhar Private Limited </v>
      </c>
      <c r="B23" s="16">
        <v>7</v>
      </c>
      <c r="C23" s="1" t="s">
        <v>118</v>
      </c>
      <c r="D23" s="1" t="s">
        <v>119</v>
      </c>
      <c r="E23" s="1" t="s">
        <v>120</v>
      </c>
      <c r="F23" s="21" t="s">
        <v>120</v>
      </c>
      <c r="G23" s="2">
        <v>60</v>
      </c>
      <c r="H23" s="17">
        <v>600</v>
      </c>
      <c r="I23" s="127">
        <f t="shared" si="1"/>
        <v>3.8052768308480131E-2</v>
      </c>
    </row>
    <row r="24" spans="1:17" x14ac:dyDescent="0.25">
      <c r="A24" s="1" t="str">
        <f>+$B$7&amp;C24</f>
        <v xml:space="preserve">IL&amp;FS  Infrastructure Debt Fund Series 2AJanaadhar Private Limited </v>
      </c>
      <c r="B24" s="16">
        <v>8</v>
      </c>
      <c r="C24" s="1" t="s">
        <v>118</v>
      </c>
      <c r="D24" s="1" t="s">
        <v>119</v>
      </c>
      <c r="E24" s="1" t="s">
        <v>121</v>
      </c>
      <c r="F24" s="21" t="s">
        <v>121</v>
      </c>
      <c r="G24" s="2">
        <v>25</v>
      </c>
      <c r="H24" s="17">
        <v>250</v>
      </c>
      <c r="I24" s="127">
        <f t="shared" si="1"/>
        <v>1.5855320128533388E-2</v>
      </c>
    </row>
    <row r="25" spans="1:17" x14ac:dyDescent="0.25">
      <c r="A25" s="1" t="str">
        <f>+$B$7&amp;C25</f>
        <v>IL&amp;FS  Infrastructure Debt Fund Series 2AKaynes Technology India Private Limited</v>
      </c>
      <c r="B25" s="16">
        <v>9</v>
      </c>
      <c r="C25" s="1" t="s">
        <v>126</v>
      </c>
      <c r="D25" s="1" t="s">
        <v>34</v>
      </c>
      <c r="E25" s="1" t="s">
        <v>127</v>
      </c>
      <c r="F25" s="21" t="s">
        <v>127</v>
      </c>
      <c r="G25" s="2">
        <v>200</v>
      </c>
      <c r="H25" s="17">
        <v>200</v>
      </c>
      <c r="I25" s="127">
        <f t="shared" si="1"/>
        <v>1.268425610282671E-2</v>
      </c>
    </row>
    <row r="26" spans="1:17" x14ac:dyDescent="0.25">
      <c r="A26" s="1" t="str">
        <f>+$B$7&amp;C26</f>
        <v>IL&amp;FS  Infrastructure Debt Fund Series 2AWilliamson Magor &amp; Co. Limited</v>
      </c>
      <c r="B26" s="16">
        <v>10</v>
      </c>
      <c r="C26" s="1" t="s">
        <v>92</v>
      </c>
      <c r="D26" s="1" t="s">
        <v>34</v>
      </c>
      <c r="E26" s="1" t="s">
        <v>45</v>
      </c>
      <c r="F26" s="21" t="s">
        <v>93</v>
      </c>
      <c r="G26" s="2">
        <v>7</v>
      </c>
      <c r="H26" s="128">
        <v>70</v>
      </c>
      <c r="I26" s="127">
        <f t="shared" si="1"/>
        <v>4.4394896359893484E-3</v>
      </c>
    </row>
    <row r="27" spans="1:17" x14ac:dyDescent="0.25">
      <c r="A27" s="1" t="str">
        <f>+$B$7&amp;C27</f>
        <v>IL&amp;FS  Infrastructure Debt Fund Series 2AAMRI Hospitals Limited</v>
      </c>
      <c r="B27" s="16">
        <v>11</v>
      </c>
      <c r="C27" s="1" t="s">
        <v>38</v>
      </c>
      <c r="D27" s="1" t="s">
        <v>39</v>
      </c>
      <c r="E27" s="1" t="s">
        <v>40</v>
      </c>
      <c r="F27" s="21" t="s">
        <v>40</v>
      </c>
      <c r="G27" s="2">
        <v>6</v>
      </c>
      <c r="H27" s="17">
        <v>59.962200000000003</v>
      </c>
      <c r="I27" s="127">
        <f t="shared" si="1"/>
        <v>3.8028795064445789E-3</v>
      </c>
    </row>
    <row r="28" spans="1:17" x14ac:dyDescent="0.25">
      <c r="A28" s="1" t="str">
        <f>+$B$7&amp;C28</f>
        <v>IL&amp;FS  Infrastructure Debt Fund Series 2ABabcock Borsig Limited</v>
      </c>
      <c r="B28" s="16">
        <v>12</v>
      </c>
      <c r="C28" s="1" t="s">
        <v>83</v>
      </c>
      <c r="D28" s="1" t="s">
        <v>34</v>
      </c>
      <c r="E28" s="1" t="s">
        <v>84</v>
      </c>
      <c r="F28" s="21" t="s">
        <v>84</v>
      </c>
      <c r="G28" s="2">
        <v>5</v>
      </c>
      <c r="H28" s="17">
        <v>53.241770000000002</v>
      </c>
      <c r="I28" s="127">
        <f t="shared" si="1"/>
        <v>3.3766612302389802E-3</v>
      </c>
    </row>
    <row r="29" spans="1:17" s="4" customFormat="1" x14ac:dyDescent="0.25">
      <c r="B29" s="23"/>
      <c r="C29" s="28" t="s">
        <v>48</v>
      </c>
      <c r="D29" s="28"/>
      <c r="E29" s="28"/>
      <c r="F29" s="28"/>
      <c r="G29" s="28"/>
      <c r="H29" s="29">
        <f>SUM(H15:H28)</f>
        <v>15573.686</v>
      </c>
      <c r="I29" s="129">
        <f>SUM(I15:I28)</f>
        <v>0.98770310844503462</v>
      </c>
      <c r="J29" s="31"/>
      <c r="L29" s="5"/>
      <c r="M29" s="1"/>
      <c r="N29" s="130"/>
      <c r="O29" s="33"/>
      <c r="Q29" s="33"/>
    </row>
    <row r="30" spans="1:17" x14ac:dyDescent="0.25">
      <c r="B30" s="16"/>
      <c r="C30" s="31"/>
      <c r="D30" s="31"/>
      <c r="E30" s="31"/>
      <c r="F30" s="31"/>
      <c r="G30" s="31"/>
      <c r="H30" s="34"/>
      <c r="I30" s="131"/>
      <c r="J30" s="31"/>
    </row>
    <row r="31" spans="1:17" x14ac:dyDescent="0.25">
      <c r="B31" s="16"/>
      <c r="C31" s="36" t="s">
        <v>49</v>
      </c>
      <c r="H31" s="17"/>
      <c r="I31" s="18"/>
    </row>
    <row r="32" spans="1:17" x14ac:dyDescent="0.25">
      <c r="B32" s="16"/>
      <c r="C32" s="4" t="s">
        <v>50</v>
      </c>
      <c r="D32" s="37"/>
      <c r="E32" s="37"/>
      <c r="F32" s="37"/>
      <c r="G32" s="37"/>
      <c r="H32" s="17">
        <v>0</v>
      </c>
      <c r="I32" s="127">
        <f>+H32/$H$42</f>
        <v>0</v>
      </c>
      <c r="K32" s="73" t="s">
        <v>94</v>
      </c>
      <c r="L32" s="74" t="s">
        <v>95</v>
      </c>
    </row>
    <row r="33" spans="2:14" s="4" customFormat="1" x14ac:dyDescent="0.25">
      <c r="B33" s="23"/>
      <c r="C33" s="28" t="s">
        <v>48</v>
      </c>
      <c r="D33" s="28"/>
      <c r="E33" s="28"/>
      <c r="F33" s="28"/>
      <c r="G33" s="28"/>
      <c r="H33" s="39">
        <f>SUM(H32)</f>
        <v>0</v>
      </c>
      <c r="I33" s="129">
        <f>SUM(I32)</f>
        <v>0</v>
      </c>
      <c r="J33" s="31"/>
      <c r="L33" s="5"/>
      <c r="M33" s="1"/>
    </row>
    <row r="34" spans="2:14" x14ac:dyDescent="0.25">
      <c r="B34" s="16"/>
      <c r="H34" s="17"/>
      <c r="I34" s="18"/>
    </row>
    <row r="35" spans="2:14" x14ac:dyDescent="0.25">
      <c r="B35" s="16"/>
      <c r="C35" s="36" t="s">
        <v>51</v>
      </c>
      <c r="H35" s="17">
        <v>4.5</v>
      </c>
      <c r="I35" s="127">
        <f>+H35/$H$42</f>
        <v>2.85395762313601E-4</v>
      </c>
    </row>
    <row r="36" spans="2:14" s="4" customFormat="1" x14ac:dyDescent="0.25">
      <c r="B36" s="23"/>
      <c r="C36" s="28" t="s">
        <v>48</v>
      </c>
      <c r="D36" s="28"/>
      <c r="E36" s="28"/>
      <c r="F36" s="28"/>
      <c r="G36" s="28"/>
      <c r="H36" s="29">
        <f>SUM(H35)</f>
        <v>4.5</v>
      </c>
      <c r="I36" s="44">
        <f>SUM(I35)</f>
        <v>2.85395762313601E-4</v>
      </c>
      <c r="J36" s="31"/>
      <c r="L36" s="5"/>
      <c r="M36" s="1"/>
    </row>
    <row r="37" spans="2:14" x14ac:dyDescent="0.25">
      <c r="B37" s="16"/>
      <c r="H37" s="17"/>
      <c r="I37" s="18"/>
    </row>
    <row r="38" spans="2:14" x14ac:dyDescent="0.25">
      <c r="B38" s="16"/>
      <c r="C38" s="36" t="s">
        <v>52</v>
      </c>
      <c r="H38" s="17"/>
      <c r="I38" s="18"/>
    </row>
    <row r="39" spans="2:14" x14ac:dyDescent="0.25">
      <c r="B39" s="16">
        <v>1</v>
      </c>
      <c r="C39" s="1" t="s">
        <v>99</v>
      </c>
      <c r="H39" s="17">
        <f>-20.9727868999979+4.76579069999934</f>
        <v>-16.20699619999856</v>
      </c>
      <c r="I39" s="127">
        <f>+H39/$H$42</f>
        <v>-1.0278684522916051E-3</v>
      </c>
    </row>
    <row r="40" spans="2:14" x14ac:dyDescent="0.25">
      <c r="B40" s="16">
        <v>2</v>
      </c>
      <c r="C40" s="1" t="s">
        <v>54</v>
      </c>
      <c r="H40" s="17">
        <v>205.59919539999999</v>
      </c>
      <c r="I40" s="127">
        <f>+H40/$H$42</f>
        <v>1.3039364244943554E-2</v>
      </c>
    </row>
    <row r="41" spans="2:14" s="4" customFormat="1" x14ac:dyDescent="0.25">
      <c r="B41" s="23"/>
      <c r="C41" s="28" t="s">
        <v>48</v>
      </c>
      <c r="D41" s="28"/>
      <c r="E41" s="28"/>
      <c r="F41" s="28"/>
      <c r="G41" s="28"/>
      <c r="H41" s="132">
        <f>SUM(H39:H40)</f>
        <v>189.39219920000141</v>
      </c>
      <c r="I41" s="46">
        <f>SUM(I39:I40)</f>
        <v>1.201149579265195E-2</v>
      </c>
      <c r="J41" s="31"/>
      <c r="L41" s="5"/>
      <c r="M41" s="1"/>
    </row>
    <row r="42" spans="2:14" s="4" customFormat="1" x14ac:dyDescent="0.25">
      <c r="B42" s="23"/>
      <c r="C42" s="47" t="s">
        <v>55</v>
      </c>
      <c r="D42" s="47"/>
      <c r="E42" s="47"/>
      <c r="F42" s="47"/>
      <c r="G42" s="47"/>
      <c r="H42" s="94">
        <f>+H29+H33+H36+H41</f>
        <v>15767.578199200001</v>
      </c>
      <c r="I42" s="49">
        <f>+I29+I33+I36+I41</f>
        <v>1.0000000000000002</v>
      </c>
      <c r="J42" s="96">
        <v>1576757819.9200001</v>
      </c>
      <c r="L42" s="5"/>
      <c r="M42" s="1">
        <f>+J42/100000</f>
        <v>15767.578199200001</v>
      </c>
      <c r="N42" s="130">
        <f>+H42-M42</f>
        <v>0</v>
      </c>
    </row>
    <row r="43" spans="2:14" x14ac:dyDescent="0.25">
      <c r="B43" s="16"/>
      <c r="H43" s="22"/>
      <c r="I43" s="50"/>
    </row>
    <row r="44" spans="2:14" x14ac:dyDescent="0.25">
      <c r="C44" s="36"/>
    </row>
    <row r="45" spans="2:14" x14ac:dyDescent="0.25">
      <c r="C45" s="51" t="s">
        <v>56</v>
      </c>
    </row>
    <row r="46" spans="2:14" x14ac:dyDescent="0.25">
      <c r="C46" s="51" t="s">
        <v>57</v>
      </c>
      <c r="D46" s="133" t="s">
        <v>58</v>
      </c>
    </row>
    <row r="47" spans="2:14" x14ac:dyDescent="0.25">
      <c r="C47" s="51" t="s">
        <v>128</v>
      </c>
    </row>
    <row r="48" spans="2:14" x14ac:dyDescent="0.25">
      <c r="C48" s="53" t="s">
        <v>60</v>
      </c>
      <c r="D48" s="134">
        <v>885415.48010394606</v>
      </c>
    </row>
    <row r="49" spans="3:4" x14ac:dyDescent="0.25">
      <c r="C49" s="51" t="s">
        <v>129</v>
      </c>
    </row>
    <row r="50" spans="3:4" x14ac:dyDescent="0.25">
      <c r="C50" s="53" t="s">
        <v>60</v>
      </c>
      <c r="D50" s="134">
        <v>933825.88740000001</v>
      </c>
    </row>
    <row r="51" spans="3:4" x14ac:dyDescent="0.25">
      <c r="C51" s="55" t="s">
        <v>130</v>
      </c>
      <c r="D51" s="133" t="s">
        <v>58</v>
      </c>
    </row>
    <row r="52" spans="3:4" x14ac:dyDescent="0.25">
      <c r="C52" s="55" t="s">
        <v>64</v>
      </c>
      <c r="D52" s="133" t="s">
        <v>58</v>
      </c>
    </row>
    <row r="53" spans="3:4" ht="31.5" x14ac:dyDescent="0.25">
      <c r="C53" s="56" t="s">
        <v>131</v>
      </c>
      <c r="D53" s="133" t="s">
        <v>58</v>
      </c>
    </row>
    <row r="54" spans="3:4" x14ac:dyDescent="0.25">
      <c r="C54" s="55" t="s">
        <v>66</v>
      </c>
      <c r="D54" s="133" t="s">
        <v>58</v>
      </c>
    </row>
    <row r="55" spans="3:4" ht="31.5" x14ac:dyDescent="0.25">
      <c r="C55" s="135" t="s">
        <v>132</v>
      </c>
      <c r="D55" s="133" t="s">
        <v>45</v>
      </c>
    </row>
    <row r="56" spans="3:4" x14ac:dyDescent="0.25">
      <c r="C56" s="51" t="s">
        <v>69</v>
      </c>
      <c r="D56" s="133" t="s">
        <v>45</v>
      </c>
    </row>
    <row r="57" spans="3:4" x14ac:dyDescent="0.25">
      <c r="C57" s="62" t="s">
        <v>74</v>
      </c>
      <c r="D57" s="133"/>
    </row>
    <row r="58" spans="3:4" x14ac:dyDescent="0.25">
      <c r="C58" s="1" t="s">
        <v>133</v>
      </c>
    </row>
    <row r="60" spans="3:4" x14ac:dyDescent="0.25">
      <c r="C60" s="36" t="s">
        <v>75</v>
      </c>
    </row>
  </sheetData>
  <sortState ref="C18:I28">
    <sortCondition descending="1" ref="I18:I28"/>
  </sortState>
  <mergeCells count="8">
    <mergeCell ref="B7:I7"/>
    <mergeCell ref="B8:I8"/>
    <mergeCell ref="B9:I9"/>
    <mergeCell ref="B11:B12"/>
    <mergeCell ref="C11:C12"/>
    <mergeCell ref="D11:D12"/>
    <mergeCell ref="G11:G12"/>
    <mergeCell ref="I11:I12"/>
  </mergeCells>
  <pageMargins left="0" right="0" top="0" bottom="0" header="0" footer="0"/>
  <pageSetup paperSize="9" scale="6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4"/>
  <sheetViews>
    <sheetView view="pageBreakPreview" topLeftCell="B1" zoomScale="88" zoomScaleNormal="85" zoomScaleSheetLayoutView="88" workbookViewId="0">
      <selection activeCell="G21" sqref="G21"/>
    </sheetView>
  </sheetViews>
  <sheetFormatPr defaultRowHeight="15.75" x14ac:dyDescent="0.25"/>
  <cols>
    <col min="1" max="1" width="12" style="136" hidden="1" customWidth="1"/>
    <col min="2" max="2" width="7.5703125" style="136" customWidth="1"/>
    <col min="3" max="3" width="58.140625" style="136" customWidth="1"/>
    <col min="4" max="4" width="16.28515625" style="136" customWidth="1"/>
    <col min="5" max="5" width="17.28515625" style="136" hidden="1" customWidth="1"/>
    <col min="6" max="6" width="17.28515625" style="136" customWidth="1"/>
    <col min="7" max="7" width="10.7109375" style="136" customWidth="1"/>
    <col min="8" max="8" width="16.85546875" style="136" customWidth="1"/>
    <col min="9" max="9" width="14.7109375" style="136" customWidth="1"/>
    <col min="10" max="10" width="17.28515625" style="136" hidden="1" customWidth="1"/>
    <col min="11" max="11" width="17.42578125" style="136" hidden="1" customWidth="1"/>
    <col min="12" max="12" width="9.140625" style="137" hidden="1" customWidth="1"/>
    <col min="13" max="15" width="15.140625" style="136" hidden="1" customWidth="1"/>
    <col min="16" max="17" width="0" style="136" hidden="1" customWidth="1"/>
    <col min="18" max="18" width="12.140625" style="136" hidden="1" customWidth="1"/>
    <col min="19" max="19" width="10.7109375" style="136" hidden="1" customWidth="1"/>
    <col min="20" max="21" width="9.28515625" style="136" bestFit="1" customWidth="1"/>
    <col min="22" max="256" width="9.140625" style="136"/>
    <col min="257" max="257" width="0" style="136" hidden="1" customWidth="1"/>
    <col min="258" max="258" width="7.5703125" style="136" customWidth="1"/>
    <col min="259" max="259" width="58.140625" style="136" customWidth="1"/>
    <col min="260" max="260" width="16.28515625" style="136" customWidth="1"/>
    <col min="261" max="261" width="0" style="136" hidden="1" customWidth="1"/>
    <col min="262" max="262" width="17.28515625" style="136" customWidth="1"/>
    <col min="263" max="263" width="10.7109375" style="136" customWidth="1"/>
    <col min="264" max="264" width="16.85546875" style="136" customWidth="1"/>
    <col min="265" max="265" width="14.7109375" style="136" customWidth="1"/>
    <col min="266" max="275" width="0" style="136" hidden="1" customWidth="1"/>
    <col min="276" max="277" width="9.28515625" style="136" bestFit="1" customWidth="1"/>
    <col min="278" max="512" width="9.140625" style="136"/>
    <col min="513" max="513" width="0" style="136" hidden="1" customWidth="1"/>
    <col min="514" max="514" width="7.5703125" style="136" customWidth="1"/>
    <col min="515" max="515" width="58.140625" style="136" customWidth="1"/>
    <col min="516" max="516" width="16.28515625" style="136" customWidth="1"/>
    <col min="517" max="517" width="0" style="136" hidden="1" customWidth="1"/>
    <col min="518" max="518" width="17.28515625" style="136" customWidth="1"/>
    <col min="519" max="519" width="10.7109375" style="136" customWidth="1"/>
    <col min="520" max="520" width="16.85546875" style="136" customWidth="1"/>
    <col min="521" max="521" width="14.7109375" style="136" customWidth="1"/>
    <col min="522" max="531" width="0" style="136" hidden="1" customWidth="1"/>
    <col min="532" max="533" width="9.28515625" style="136" bestFit="1" customWidth="1"/>
    <col min="534" max="768" width="9.140625" style="136"/>
    <col min="769" max="769" width="0" style="136" hidden="1" customWidth="1"/>
    <col min="770" max="770" width="7.5703125" style="136" customWidth="1"/>
    <col min="771" max="771" width="58.140625" style="136" customWidth="1"/>
    <col min="772" max="772" width="16.28515625" style="136" customWidth="1"/>
    <col min="773" max="773" width="0" style="136" hidden="1" customWidth="1"/>
    <col min="774" max="774" width="17.28515625" style="136" customWidth="1"/>
    <col min="775" max="775" width="10.7109375" style="136" customWidth="1"/>
    <col min="776" max="776" width="16.85546875" style="136" customWidth="1"/>
    <col min="777" max="777" width="14.7109375" style="136" customWidth="1"/>
    <col min="778" max="787" width="0" style="136" hidden="1" customWidth="1"/>
    <col min="788" max="789" width="9.28515625" style="136" bestFit="1" customWidth="1"/>
    <col min="790" max="1024" width="9.140625" style="136"/>
    <col min="1025" max="1025" width="0" style="136" hidden="1" customWidth="1"/>
    <col min="1026" max="1026" width="7.5703125" style="136" customWidth="1"/>
    <col min="1027" max="1027" width="58.140625" style="136" customWidth="1"/>
    <col min="1028" max="1028" width="16.28515625" style="136" customWidth="1"/>
    <col min="1029" max="1029" width="0" style="136" hidden="1" customWidth="1"/>
    <col min="1030" max="1030" width="17.28515625" style="136" customWidth="1"/>
    <col min="1031" max="1031" width="10.7109375" style="136" customWidth="1"/>
    <col min="1032" max="1032" width="16.85546875" style="136" customWidth="1"/>
    <col min="1033" max="1033" width="14.7109375" style="136" customWidth="1"/>
    <col min="1034" max="1043" width="0" style="136" hidden="1" customWidth="1"/>
    <col min="1044" max="1045" width="9.28515625" style="136" bestFit="1" customWidth="1"/>
    <col min="1046" max="1280" width="9.140625" style="136"/>
    <col min="1281" max="1281" width="0" style="136" hidden="1" customWidth="1"/>
    <col min="1282" max="1282" width="7.5703125" style="136" customWidth="1"/>
    <col min="1283" max="1283" width="58.140625" style="136" customWidth="1"/>
    <col min="1284" max="1284" width="16.28515625" style="136" customWidth="1"/>
    <col min="1285" max="1285" width="0" style="136" hidden="1" customWidth="1"/>
    <col min="1286" max="1286" width="17.28515625" style="136" customWidth="1"/>
    <col min="1287" max="1287" width="10.7109375" style="136" customWidth="1"/>
    <col min="1288" max="1288" width="16.85546875" style="136" customWidth="1"/>
    <col min="1289" max="1289" width="14.7109375" style="136" customWidth="1"/>
    <col min="1290" max="1299" width="0" style="136" hidden="1" customWidth="1"/>
    <col min="1300" max="1301" width="9.28515625" style="136" bestFit="1" customWidth="1"/>
    <col min="1302" max="1536" width="9.140625" style="136"/>
    <col min="1537" max="1537" width="0" style="136" hidden="1" customWidth="1"/>
    <col min="1538" max="1538" width="7.5703125" style="136" customWidth="1"/>
    <col min="1539" max="1539" width="58.140625" style="136" customWidth="1"/>
    <col min="1540" max="1540" width="16.28515625" style="136" customWidth="1"/>
    <col min="1541" max="1541" width="0" style="136" hidden="1" customWidth="1"/>
    <col min="1542" max="1542" width="17.28515625" style="136" customWidth="1"/>
    <col min="1543" max="1543" width="10.7109375" style="136" customWidth="1"/>
    <col min="1544" max="1544" width="16.85546875" style="136" customWidth="1"/>
    <col min="1545" max="1545" width="14.7109375" style="136" customWidth="1"/>
    <col min="1546" max="1555" width="0" style="136" hidden="1" customWidth="1"/>
    <col min="1556" max="1557" width="9.28515625" style="136" bestFit="1" customWidth="1"/>
    <col min="1558" max="1792" width="9.140625" style="136"/>
    <col min="1793" max="1793" width="0" style="136" hidden="1" customWidth="1"/>
    <col min="1794" max="1794" width="7.5703125" style="136" customWidth="1"/>
    <col min="1795" max="1795" width="58.140625" style="136" customWidth="1"/>
    <col min="1796" max="1796" width="16.28515625" style="136" customWidth="1"/>
    <col min="1797" max="1797" width="0" style="136" hidden="1" customWidth="1"/>
    <col min="1798" max="1798" width="17.28515625" style="136" customWidth="1"/>
    <col min="1799" max="1799" width="10.7109375" style="136" customWidth="1"/>
    <col min="1800" max="1800" width="16.85546875" style="136" customWidth="1"/>
    <col min="1801" max="1801" width="14.7109375" style="136" customWidth="1"/>
    <col min="1802" max="1811" width="0" style="136" hidden="1" customWidth="1"/>
    <col min="1812" max="1813" width="9.28515625" style="136" bestFit="1" customWidth="1"/>
    <col min="1814" max="2048" width="9.140625" style="136"/>
    <col min="2049" max="2049" width="0" style="136" hidden="1" customWidth="1"/>
    <col min="2050" max="2050" width="7.5703125" style="136" customWidth="1"/>
    <col min="2051" max="2051" width="58.140625" style="136" customWidth="1"/>
    <col min="2052" max="2052" width="16.28515625" style="136" customWidth="1"/>
    <col min="2053" max="2053" width="0" style="136" hidden="1" customWidth="1"/>
    <col min="2054" max="2054" width="17.28515625" style="136" customWidth="1"/>
    <col min="2055" max="2055" width="10.7109375" style="136" customWidth="1"/>
    <col min="2056" max="2056" width="16.85546875" style="136" customWidth="1"/>
    <col min="2057" max="2057" width="14.7109375" style="136" customWidth="1"/>
    <col min="2058" max="2067" width="0" style="136" hidden="1" customWidth="1"/>
    <col min="2068" max="2069" width="9.28515625" style="136" bestFit="1" customWidth="1"/>
    <col min="2070" max="2304" width="9.140625" style="136"/>
    <col min="2305" max="2305" width="0" style="136" hidden="1" customWidth="1"/>
    <col min="2306" max="2306" width="7.5703125" style="136" customWidth="1"/>
    <col min="2307" max="2307" width="58.140625" style="136" customWidth="1"/>
    <col min="2308" max="2308" width="16.28515625" style="136" customWidth="1"/>
    <col min="2309" max="2309" width="0" style="136" hidden="1" customWidth="1"/>
    <col min="2310" max="2310" width="17.28515625" style="136" customWidth="1"/>
    <col min="2311" max="2311" width="10.7109375" style="136" customWidth="1"/>
    <col min="2312" max="2312" width="16.85546875" style="136" customWidth="1"/>
    <col min="2313" max="2313" width="14.7109375" style="136" customWidth="1"/>
    <col min="2314" max="2323" width="0" style="136" hidden="1" customWidth="1"/>
    <col min="2324" max="2325" width="9.28515625" style="136" bestFit="1" customWidth="1"/>
    <col min="2326" max="2560" width="9.140625" style="136"/>
    <col min="2561" max="2561" width="0" style="136" hidden="1" customWidth="1"/>
    <col min="2562" max="2562" width="7.5703125" style="136" customWidth="1"/>
    <col min="2563" max="2563" width="58.140625" style="136" customWidth="1"/>
    <col min="2564" max="2564" width="16.28515625" style="136" customWidth="1"/>
    <col min="2565" max="2565" width="0" style="136" hidden="1" customWidth="1"/>
    <col min="2566" max="2566" width="17.28515625" style="136" customWidth="1"/>
    <col min="2567" max="2567" width="10.7109375" style="136" customWidth="1"/>
    <col min="2568" max="2568" width="16.85546875" style="136" customWidth="1"/>
    <col min="2569" max="2569" width="14.7109375" style="136" customWidth="1"/>
    <col min="2570" max="2579" width="0" style="136" hidden="1" customWidth="1"/>
    <col min="2580" max="2581" width="9.28515625" style="136" bestFit="1" customWidth="1"/>
    <col min="2582" max="2816" width="9.140625" style="136"/>
    <col min="2817" max="2817" width="0" style="136" hidden="1" customWidth="1"/>
    <col min="2818" max="2818" width="7.5703125" style="136" customWidth="1"/>
    <col min="2819" max="2819" width="58.140625" style="136" customWidth="1"/>
    <col min="2820" max="2820" width="16.28515625" style="136" customWidth="1"/>
    <col min="2821" max="2821" width="0" style="136" hidden="1" customWidth="1"/>
    <col min="2822" max="2822" width="17.28515625" style="136" customWidth="1"/>
    <col min="2823" max="2823" width="10.7109375" style="136" customWidth="1"/>
    <col min="2824" max="2824" width="16.85546875" style="136" customWidth="1"/>
    <col min="2825" max="2825" width="14.7109375" style="136" customWidth="1"/>
    <col min="2826" max="2835" width="0" style="136" hidden="1" customWidth="1"/>
    <col min="2836" max="2837" width="9.28515625" style="136" bestFit="1" customWidth="1"/>
    <col min="2838" max="3072" width="9.140625" style="136"/>
    <col min="3073" max="3073" width="0" style="136" hidden="1" customWidth="1"/>
    <col min="3074" max="3074" width="7.5703125" style="136" customWidth="1"/>
    <col min="3075" max="3075" width="58.140625" style="136" customWidth="1"/>
    <col min="3076" max="3076" width="16.28515625" style="136" customWidth="1"/>
    <col min="3077" max="3077" width="0" style="136" hidden="1" customWidth="1"/>
    <col min="3078" max="3078" width="17.28515625" style="136" customWidth="1"/>
    <col min="3079" max="3079" width="10.7109375" style="136" customWidth="1"/>
    <col min="3080" max="3080" width="16.85546875" style="136" customWidth="1"/>
    <col min="3081" max="3081" width="14.7109375" style="136" customWidth="1"/>
    <col min="3082" max="3091" width="0" style="136" hidden="1" customWidth="1"/>
    <col min="3092" max="3093" width="9.28515625" style="136" bestFit="1" customWidth="1"/>
    <col min="3094" max="3328" width="9.140625" style="136"/>
    <col min="3329" max="3329" width="0" style="136" hidden="1" customWidth="1"/>
    <col min="3330" max="3330" width="7.5703125" style="136" customWidth="1"/>
    <col min="3331" max="3331" width="58.140625" style="136" customWidth="1"/>
    <col min="3332" max="3332" width="16.28515625" style="136" customWidth="1"/>
    <col min="3333" max="3333" width="0" style="136" hidden="1" customWidth="1"/>
    <col min="3334" max="3334" width="17.28515625" style="136" customWidth="1"/>
    <col min="3335" max="3335" width="10.7109375" style="136" customWidth="1"/>
    <col min="3336" max="3336" width="16.85546875" style="136" customWidth="1"/>
    <col min="3337" max="3337" width="14.7109375" style="136" customWidth="1"/>
    <col min="3338" max="3347" width="0" style="136" hidden="1" customWidth="1"/>
    <col min="3348" max="3349" width="9.28515625" style="136" bestFit="1" customWidth="1"/>
    <col min="3350" max="3584" width="9.140625" style="136"/>
    <col min="3585" max="3585" width="0" style="136" hidden="1" customWidth="1"/>
    <col min="3586" max="3586" width="7.5703125" style="136" customWidth="1"/>
    <col min="3587" max="3587" width="58.140625" style="136" customWidth="1"/>
    <col min="3588" max="3588" width="16.28515625" style="136" customWidth="1"/>
    <col min="3589" max="3589" width="0" style="136" hidden="1" customWidth="1"/>
    <col min="3590" max="3590" width="17.28515625" style="136" customWidth="1"/>
    <col min="3591" max="3591" width="10.7109375" style="136" customWidth="1"/>
    <col min="3592" max="3592" width="16.85546875" style="136" customWidth="1"/>
    <col min="3593" max="3593" width="14.7109375" style="136" customWidth="1"/>
    <col min="3594" max="3603" width="0" style="136" hidden="1" customWidth="1"/>
    <col min="3604" max="3605" width="9.28515625" style="136" bestFit="1" customWidth="1"/>
    <col min="3606" max="3840" width="9.140625" style="136"/>
    <col min="3841" max="3841" width="0" style="136" hidden="1" customWidth="1"/>
    <col min="3842" max="3842" width="7.5703125" style="136" customWidth="1"/>
    <col min="3843" max="3843" width="58.140625" style="136" customWidth="1"/>
    <col min="3844" max="3844" width="16.28515625" style="136" customWidth="1"/>
    <col min="3845" max="3845" width="0" style="136" hidden="1" customWidth="1"/>
    <col min="3846" max="3846" width="17.28515625" style="136" customWidth="1"/>
    <col min="3847" max="3847" width="10.7109375" style="136" customWidth="1"/>
    <col min="3848" max="3848" width="16.85546875" style="136" customWidth="1"/>
    <col min="3849" max="3849" width="14.7109375" style="136" customWidth="1"/>
    <col min="3850" max="3859" width="0" style="136" hidden="1" customWidth="1"/>
    <col min="3860" max="3861" width="9.28515625" style="136" bestFit="1" customWidth="1"/>
    <col min="3862" max="4096" width="9.140625" style="136"/>
    <col min="4097" max="4097" width="0" style="136" hidden="1" customWidth="1"/>
    <col min="4098" max="4098" width="7.5703125" style="136" customWidth="1"/>
    <col min="4099" max="4099" width="58.140625" style="136" customWidth="1"/>
    <col min="4100" max="4100" width="16.28515625" style="136" customWidth="1"/>
    <col min="4101" max="4101" width="0" style="136" hidden="1" customWidth="1"/>
    <col min="4102" max="4102" width="17.28515625" style="136" customWidth="1"/>
    <col min="4103" max="4103" width="10.7109375" style="136" customWidth="1"/>
    <col min="4104" max="4104" width="16.85546875" style="136" customWidth="1"/>
    <col min="4105" max="4105" width="14.7109375" style="136" customWidth="1"/>
    <col min="4106" max="4115" width="0" style="136" hidden="1" customWidth="1"/>
    <col min="4116" max="4117" width="9.28515625" style="136" bestFit="1" customWidth="1"/>
    <col min="4118" max="4352" width="9.140625" style="136"/>
    <col min="4353" max="4353" width="0" style="136" hidden="1" customWidth="1"/>
    <col min="4354" max="4354" width="7.5703125" style="136" customWidth="1"/>
    <col min="4355" max="4355" width="58.140625" style="136" customWidth="1"/>
    <col min="4356" max="4356" width="16.28515625" style="136" customWidth="1"/>
    <col min="4357" max="4357" width="0" style="136" hidden="1" customWidth="1"/>
    <col min="4358" max="4358" width="17.28515625" style="136" customWidth="1"/>
    <col min="4359" max="4359" width="10.7109375" style="136" customWidth="1"/>
    <col min="4360" max="4360" width="16.85546875" style="136" customWidth="1"/>
    <col min="4361" max="4361" width="14.7109375" style="136" customWidth="1"/>
    <col min="4362" max="4371" width="0" style="136" hidden="1" customWidth="1"/>
    <col min="4372" max="4373" width="9.28515625" style="136" bestFit="1" customWidth="1"/>
    <col min="4374" max="4608" width="9.140625" style="136"/>
    <col min="4609" max="4609" width="0" style="136" hidden="1" customWidth="1"/>
    <col min="4610" max="4610" width="7.5703125" style="136" customWidth="1"/>
    <col min="4611" max="4611" width="58.140625" style="136" customWidth="1"/>
    <col min="4612" max="4612" width="16.28515625" style="136" customWidth="1"/>
    <col min="4613" max="4613" width="0" style="136" hidden="1" customWidth="1"/>
    <col min="4614" max="4614" width="17.28515625" style="136" customWidth="1"/>
    <col min="4615" max="4615" width="10.7109375" style="136" customWidth="1"/>
    <col min="4616" max="4616" width="16.85546875" style="136" customWidth="1"/>
    <col min="4617" max="4617" width="14.7109375" style="136" customWidth="1"/>
    <col min="4618" max="4627" width="0" style="136" hidden="1" customWidth="1"/>
    <col min="4628" max="4629" width="9.28515625" style="136" bestFit="1" customWidth="1"/>
    <col min="4630" max="4864" width="9.140625" style="136"/>
    <col min="4865" max="4865" width="0" style="136" hidden="1" customWidth="1"/>
    <col min="4866" max="4866" width="7.5703125" style="136" customWidth="1"/>
    <col min="4867" max="4867" width="58.140625" style="136" customWidth="1"/>
    <col min="4868" max="4868" width="16.28515625" style="136" customWidth="1"/>
    <col min="4869" max="4869" width="0" style="136" hidden="1" customWidth="1"/>
    <col min="4870" max="4870" width="17.28515625" style="136" customWidth="1"/>
    <col min="4871" max="4871" width="10.7109375" style="136" customWidth="1"/>
    <col min="4872" max="4872" width="16.85546875" style="136" customWidth="1"/>
    <col min="4873" max="4873" width="14.7109375" style="136" customWidth="1"/>
    <col min="4874" max="4883" width="0" style="136" hidden="1" customWidth="1"/>
    <col min="4884" max="4885" width="9.28515625" style="136" bestFit="1" customWidth="1"/>
    <col min="4886" max="5120" width="9.140625" style="136"/>
    <col min="5121" max="5121" width="0" style="136" hidden="1" customWidth="1"/>
    <col min="5122" max="5122" width="7.5703125" style="136" customWidth="1"/>
    <col min="5123" max="5123" width="58.140625" style="136" customWidth="1"/>
    <col min="5124" max="5124" width="16.28515625" style="136" customWidth="1"/>
    <col min="5125" max="5125" width="0" style="136" hidden="1" customWidth="1"/>
    <col min="5126" max="5126" width="17.28515625" style="136" customWidth="1"/>
    <col min="5127" max="5127" width="10.7109375" style="136" customWidth="1"/>
    <col min="5128" max="5128" width="16.85546875" style="136" customWidth="1"/>
    <col min="5129" max="5129" width="14.7109375" style="136" customWidth="1"/>
    <col min="5130" max="5139" width="0" style="136" hidden="1" customWidth="1"/>
    <col min="5140" max="5141" width="9.28515625" style="136" bestFit="1" customWidth="1"/>
    <col min="5142" max="5376" width="9.140625" style="136"/>
    <col min="5377" max="5377" width="0" style="136" hidden="1" customWidth="1"/>
    <col min="5378" max="5378" width="7.5703125" style="136" customWidth="1"/>
    <col min="5379" max="5379" width="58.140625" style="136" customWidth="1"/>
    <col min="5380" max="5380" width="16.28515625" style="136" customWidth="1"/>
    <col min="5381" max="5381" width="0" style="136" hidden="1" customWidth="1"/>
    <col min="5382" max="5382" width="17.28515625" style="136" customWidth="1"/>
    <col min="5383" max="5383" width="10.7109375" style="136" customWidth="1"/>
    <col min="5384" max="5384" width="16.85546875" style="136" customWidth="1"/>
    <col min="5385" max="5385" width="14.7109375" style="136" customWidth="1"/>
    <col min="5386" max="5395" width="0" style="136" hidden="1" customWidth="1"/>
    <col min="5396" max="5397" width="9.28515625" style="136" bestFit="1" customWidth="1"/>
    <col min="5398" max="5632" width="9.140625" style="136"/>
    <col min="5633" max="5633" width="0" style="136" hidden="1" customWidth="1"/>
    <col min="5634" max="5634" width="7.5703125" style="136" customWidth="1"/>
    <col min="5635" max="5635" width="58.140625" style="136" customWidth="1"/>
    <col min="5636" max="5636" width="16.28515625" style="136" customWidth="1"/>
    <col min="5637" max="5637" width="0" style="136" hidden="1" customWidth="1"/>
    <col min="5638" max="5638" width="17.28515625" style="136" customWidth="1"/>
    <col min="5639" max="5639" width="10.7109375" style="136" customWidth="1"/>
    <col min="5640" max="5640" width="16.85546875" style="136" customWidth="1"/>
    <col min="5641" max="5641" width="14.7109375" style="136" customWidth="1"/>
    <col min="5642" max="5651" width="0" style="136" hidden="1" customWidth="1"/>
    <col min="5652" max="5653" width="9.28515625" style="136" bestFit="1" customWidth="1"/>
    <col min="5654" max="5888" width="9.140625" style="136"/>
    <col min="5889" max="5889" width="0" style="136" hidden="1" customWidth="1"/>
    <col min="5890" max="5890" width="7.5703125" style="136" customWidth="1"/>
    <col min="5891" max="5891" width="58.140625" style="136" customWidth="1"/>
    <col min="5892" max="5892" width="16.28515625" style="136" customWidth="1"/>
    <col min="5893" max="5893" width="0" style="136" hidden="1" customWidth="1"/>
    <col min="5894" max="5894" width="17.28515625" style="136" customWidth="1"/>
    <col min="5895" max="5895" width="10.7109375" style="136" customWidth="1"/>
    <col min="5896" max="5896" width="16.85546875" style="136" customWidth="1"/>
    <col min="5897" max="5897" width="14.7109375" style="136" customWidth="1"/>
    <col min="5898" max="5907" width="0" style="136" hidden="1" customWidth="1"/>
    <col min="5908" max="5909" width="9.28515625" style="136" bestFit="1" customWidth="1"/>
    <col min="5910" max="6144" width="9.140625" style="136"/>
    <col min="6145" max="6145" width="0" style="136" hidden="1" customWidth="1"/>
    <col min="6146" max="6146" width="7.5703125" style="136" customWidth="1"/>
    <col min="6147" max="6147" width="58.140625" style="136" customWidth="1"/>
    <col min="6148" max="6148" width="16.28515625" style="136" customWidth="1"/>
    <col min="6149" max="6149" width="0" style="136" hidden="1" customWidth="1"/>
    <col min="6150" max="6150" width="17.28515625" style="136" customWidth="1"/>
    <col min="6151" max="6151" width="10.7109375" style="136" customWidth="1"/>
    <col min="6152" max="6152" width="16.85546875" style="136" customWidth="1"/>
    <col min="6153" max="6153" width="14.7109375" style="136" customWidth="1"/>
    <col min="6154" max="6163" width="0" style="136" hidden="1" customWidth="1"/>
    <col min="6164" max="6165" width="9.28515625" style="136" bestFit="1" customWidth="1"/>
    <col min="6166" max="6400" width="9.140625" style="136"/>
    <col min="6401" max="6401" width="0" style="136" hidden="1" customWidth="1"/>
    <col min="6402" max="6402" width="7.5703125" style="136" customWidth="1"/>
    <col min="6403" max="6403" width="58.140625" style="136" customWidth="1"/>
    <col min="6404" max="6404" width="16.28515625" style="136" customWidth="1"/>
    <col min="6405" max="6405" width="0" style="136" hidden="1" customWidth="1"/>
    <col min="6406" max="6406" width="17.28515625" style="136" customWidth="1"/>
    <col min="6407" max="6407" width="10.7109375" style="136" customWidth="1"/>
    <col min="6408" max="6408" width="16.85546875" style="136" customWidth="1"/>
    <col min="6409" max="6409" width="14.7109375" style="136" customWidth="1"/>
    <col min="6410" max="6419" width="0" style="136" hidden="1" customWidth="1"/>
    <col min="6420" max="6421" width="9.28515625" style="136" bestFit="1" customWidth="1"/>
    <col min="6422" max="6656" width="9.140625" style="136"/>
    <col min="6657" max="6657" width="0" style="136" hidden="1" customWidth="1"/>
    <col min="6658" max="6658" width="7.5703125" style="136" customWidth="1"/>
    <col min="6659" max="6659" width="58.140625" style="136" customWidth="1"/>
    <col min="6660" max="6660" width="16.28515625" style="136" customWidth="1"/>
    <col min="6661" max="6661" width="0" style="136" hidden="1" customWidth="1"/>
    <col min="6662" max="6662" width="17.28515625" style="136" customWidth="1"/>
    <col min="6663" max="6663" width="10.7109375" style="136" customWidth="1"/>
    <col min="6664" max="6664" width="16.85546875" style="136" customWidth="1"/>
    <col min="6665" max="6665" width="14.7109375" style="136" customWidth="1"/>
    <col min="6666" max="6675" width="0" style="136" hidden="1" customWidth="1"/>
    <col min="6676" max="6677" width="9.28515625" style="136" bestFit="1" customWidth="1"/>
    <col min="6678" max="6912" width="9.140625" style="136"/>
    <col min="6913" max="6913" width="0" style="136" hidden="1" customWidth="1"/>
    <col min="6914" max="6914" width="7.5703125" style="136" customWidth="1"/>
    <col min="6915" max="6915" width="58.140625" style="136" customWidth="1"/>
    <col min="6916" max="6916" width="16.28515625" style="136" customWidth="1"/>
    <col min="6917" max="6917" width="0" style="136" hidden="1" customWidth="1"/>
    <col min="6918" max="6918" width="17.28515625" style="136" customWidth="1"/>
    <col min="6919" max="6919" width="10.7109375" style="136" customWidth="1"/>
    <col min="6920" max="6920" width="16.85546875" style="136" customWidth="1"/>
    <col min="6921" max="6921" width="14.7109375" style="136" customWidth="1"/>
    <col min="6922" max="6931" width="0" style="136" hidden="1" customWidth="1"/>
    <col min="6932" max="6933" width="9.28515625" style="136" bestFit="1" customWidth="1"/>
    <col min="6934" max="7168" width="9.140625" style="136"/>
    <col min="7169" max="7169" width="0" style="136" hidden="1" customWidth="1"/>
    <col min="7170" max="7170" width="7.5703125" style="136" customWidth="1"/>
    <col min="7171" max="7171" width="58.140625" style="136" customWidth="1"/>
    <col min="7172" max="7172" width="16.28515625" style="136" customWidth="1"/>
    <col min="7173" max="7173" width="0" style="136" hidden="1" customWidth="1"/>
    <col min="7174" max="7174" width="17.28515625" style="136" customWidth="1"/>
    <col min="7175" max="7175" width="10.7109375" style="136" customWidth="1"/>
    <col min="7176" max="7176" width="16.85546875" style="136" customWidth="1"/>
    <col min="7177" max="7177" width="14.7109375" style="136" customWidth="1"/>
    <col min="7178" max="7187" width="0" style="136" hidden="1" customWidth="1"/>
    <col min="7188" max="7189" width="9.28515625" style="136" bestFit="1" customWidth="1"/>
    <col min="7190" max="7424" width="9.140625" style="136"/>
    <col min="7425" max="7425" width="0" style="136" hidden="1" customWidth="1"/>
    <col min="7426" max="7426" width="7.5703125" style="136" customWidth="1"/>
    <col min="7427" max="7427" width="58.140625" style="136" customWidth="1"/>
    <col min="7428" max="7428" width="16.28515625" style="136" customWidth="1"/>
    <col min="7429" max="7429" width="0" style="136" hidden="1" customWidth="1"/>
    <col min="7430" max="7430" width="17.28515625" style="136" customWidth="1"/>
    <col min="7431" max="7431" width="10.7109375" style="136" customWidth="1"/>
    <col min="7432" max="7432" width="16.85546875" style="136" customWidth="1"/>
    <col min="7433" max="7433" width="14.7109375" style="136" customWidth="1"/>
    <col min="7434" max="7443" width="0" style="136" hidden="1" customWidth="1"/>
    <col min="7444" max="7445" width="9.28515625" style="136" bestFit="1" customWidth="1"/>
    <col min="7446" max="7680" width="9.140625" style="136"/>
    <col min="7681" max="7681" width="0" style="136" hidden="1" customWidth="1"/>
    <col min="7682" max="7682" width="7.5703125" style="136" customWidth="1"/>
    <col min="7683" max="7683" width="58.140625" style="136" customWidth="1"/>
    <col min="7684" max="7684" width="16.28515625" style="136" customWidth="1"/>
    <col min="7685" max="7685" width="0" style="136" hidden="1" customWidth="1"/>
    <col min="7686" max="7686" width="17.28515625" style="136" customWidth="1"/>
    <col min="7687" max="7687" width="10.7109375" style="136" customWidth="1"/>
    <col min="7688" max="7688" width="16.85546875" style="136" customWidth="1"/>
    <col min="7689" max="7689" width="14.7109375" style="136" customWidth="1"/>
    <col min="7690" max="7699" width="0" style="136" hidden="1" customWidth="1"/>
    <col min="7700" max="7701" width="9.28515625" style="136" bestFit="1" customWidth="1"/>
    <col min="7702" max="7936" width="9.140625" style="136"/>
    <col min="7937" max="7937" width="0" style="136" hidden="1" customWidth="1"/>
    <col min="7938" max="7938" width="7.5703125" style="136" customWidth="1"/>
    <col min="7939" max="7939" width="58.140625" style="136" customWidth="1"/>
    <col min="7940" max="7940" width="16.28515625" style="136" customWidth="1"/>
    <col min="7941" max="7941" width="0" style="136" hidden="1" customWidth="1"/>
    <col min="7942" max="7942" width="17.28515625" style="136" customWidth="1"/>
    <col min="7943" max="7943" width="10.7109375" style="136" customWidth="1"/>
    <col min="7944" max="7944" width="16.85546875" style="136" customWidth="1"/>
    <col min="7945" max="7945" width="14.7109375" style="136" customWidth="1"/>
    <col min="7946" max="7955" width="0" style="136" hidden="1" customWidth="1"/>
    <col min="7956" max="7957" width="9.28515625" style="136" bestFit="1" customWidth="1"/>
    <col min="7958" max="8192" width="9.140625" style="136"/>
    <col min="8193" max="8193" width="0" style="136" hidden="1" customWidth="1"/>
    <col min="8194" max="8194" width="7.5703125" style="136" customWidth="1"/>
    <col min="8195" max="8195" width="58.140625" style="136" customWidth="1"/>
    <col min="8196" max="8196" width="16.28515625" style="136" customWidth="1"/>
    <col min="8197" max="8197" width="0" style="136" hidden="1" customWidth="1"/>
    <col min="8198" max="8198" width="17.28515625" style="136" customWidth="1"/>
    <col min="8199" max="8199" width="10.7109375" style="136" customWidth="1"/>
    <col min="8200" max="8200" width="16.85546875" style="136" customWidth="1"/>
    <col min="8201" max="8201" width="14.7109375" style="136" customWidth="1"/>
    <col min="8202" max="8211" width="0" style="136" hidden="1" customWidth="1"/>
    <col min="8212" max="8213" width="9.28515625" style="136" bestFit="1" customWidth="1"/>
    <col min="8214" max="8448" width="9.140625" style="136"/>
    <col min="8449" max="8449" width="0" style="136" hidden="1" customWidth="1"/>
    <col min="8450" max="8450" width="7.5703125" style="136" customWidth="1"/>
    <col min="8451" max="8451" width="58.140625" style="136" customWidth="1"/>
    <col min="8452" max="8452" width="16.28515625" style="136" customWidth="1"/>
    <col min="8453" max="8453" width="0" style="136" hidden="1" customWidth="1"/>
    <col min="8454" max="8454" width="17.28515625" style="136" customWidth="1"/>
    <col min="8455" max="8455" width="10.7109375" style="136" customWidth="1"/>
    <col min="8456" max="8456" width="16.85546875" style="136" customWidth="1"/>
    <col min="8457" max="8457" width="14.7109375" style="136" customWidth="1"/>
    <col min="8458" max="8467" width="0" style="136" hidden="1" customWidth="1"/>
    <col min="8468" max="8469" width="9.28515625" style="136" bestFit="1" customWidth="1"/>
    <col min="8470" max="8704" width="9.140625" style="136"/>
    <col min="8705" max="8705" width="0" style="136" hidden="1" customWidth="1"/>
    <col min="8706" max="8706" width="7.5703125" style="136" customWidth="1"/>
    <col min="8707" max="8707" width="58.140625" style="136" customWidth="1"/>
    <col min="8708" max="8708" width="16.28515625" style="136" customWidth="1"/>
    <col min="8709" max="8709" width="0" style="136" hidden="1" customWidth="1"/>
    <col min="8710" max="8710" width="17.28515625" style="136" customWidth="1"/>
    <col min="8711" max="8711" width="10.7109375" style="136" customWidth="1"/>
    <col min="8712" max="8712" width="16.85546875" style="136" customWidth="1"/>
    <col min="8713" max="8713" width="14.7109375" style="136" customWidth="1"/>
    <col min="8714" max="8723" width="0" style="136" hidden="1" customWidth="1"/>
    <col min="8724" max="8725" width="9.28515625" style="136" bestFit="1" customWidth="1"/>
    <col min="8726" max="8960" width="9.140625" style="136"/>
    <col min="8961" max="8961" width="0" style="136" hidden="1" customWidth="1"/>
    <col min="8962" max="8962" width="7.5703125" style="136" customWidth="1"/>
    <col min="8963" max="8963" width="58.140625" style="136" customWidth="1"/>
    <col min="8964" max="8964" width="16.28515625" style="136" customWidth="1"/>
    <col min="8965" max="8965" width="0" style="136" hidden="1" customWidth="1"/>
    <col min="8966" max="8966" width="17.28515625" style="136" customWidth="1"/>
    <col min="8967" max="8967" width="10.7109375" style="136" customWidth="1"/>
    <col min="8968" max="8968" width="16.85546875" style="136" customWidth="1"/>
    <col min="8969" max="8969" width="14.7109375" style="136" customWidth="1"/>
    <col min="8970" max="8979" width="0" style="136" hidden="1" customWidth="1"/>
    <col min="8980" max="8981" width="9.28515625" style="136" bestFit="1" customWidth="1"/>
    <col min="8982" max="9216" width="9.140625" style="136"/>
    <col min="9217" max="9217" width="0" style="136" hidden="1" customWidth="1"/>
    <col min="9218" max="9218" width="7.5703125" style="136" customWidth="1"/>
    <col min="9219" max="9219" width="58.140625" style="136" customWidth="1"/>
    <col min="9220" max="9220" width="16.28515625" style="136" customWidth="1"/>
    <col min="9221" max="9221" width="0" style="136" hidden="1" customWidth="1"/>
    <col min="9222" max="9222" width="17.28515625" style="136" customWidth="1"/>
    <col min="9223" max="9223" width="10.7109375" style="136" customWidth="1"/>
    <col min="9224" max="9224" width="16.85546875" style="136" customWidth="1"/>
    <col min="9225" max="9225" width="14.7109375" style="136" customWidth="1"/>
    <col min="9226" max="9235" width="0" style="136" hidden="1" customWidth="1"/>
    <col min="9236" max="9237" width="9.28515625" style="136" bestFit="1" customWidth="1"/>
    <col min="9238" max="9472" width="9.140625" style="136"/>
    <col min="9473" max="9473" width="0" style="136" hidden="1" customWidth="1"/>
    <col min="9474" max="9474" width="7.5703125" style="136" customWidth="1"/>
    <col min="9475" max="9475" width="58.140625" style="136" customWidth="1"/>
    <col min="9476" max="9476" width="16.28515625" style="136" customWidth="1"/>
    <col min="9477" max="9477" width="0" style="136" hidden="1" customWidth="1"/>
    <col min="9478" max="9478" width="17.28515625" style="136" customWidth="1"/>
    <col min="9479" max="9479" width="10.7109375" style="136" customWidth="1"/>
    <col min="9480" max="9480" width="16.85546875" style="136" customWidth="1"/>
    <col min="9481" max="9481" width="14.7109375" style="136" customWidth="1"/>
    <col min="9482" max="9491" width="0" style="136" hidden="1" customWidth="1"/>
    <col min="9492" max="9493" width="9.28515625" style="136" bestFit="1" customWidth="1"/>
    <col min="9494" max="9728" width="9.140625" style="136"/>
    <col min="9729" max="9729" width="0" style="136" hidden="1" customWidth="1"/>
    <col min="9730" max="9730" width="7.5703125" style="136" customWidth="1"/>
    <col min="9731" max="9731" width="58.140625" style="136" customWidth="1"/>
    <col min="9732" max="9732" width="16.28515625" style="136" customWidth="1"/>
    <col min="9733" max="9733" width="0" style="136" hidden="1" customWidth="1"/>
    <col min="9734" max="9734" width="17.28515625" style="136" customWidth="1"/>
    <col min="9735" max="9735" width="10.7109375" style="136" customWidth="1"/>
    <col min="9736" max="9736" width="16.85546875" style="136" customWidth="1"/>
    <col min="9737" max="9737" width="14.7109375" style="136" customWidth="1"/>
    <col min="9738" max="9747" width="0" style="136" hidden="1" customWidth="1"/>
    <col min="9748" max="9749" width="9.28515625" style="136" bestFit="1" customWidth="1"/>
    <col min="9750" max="9984" width="9.140625" style="136"/>
    <col min="9985" max="9985" width="0" style="136" hidden="1" customWidth="1"/>
    <col min="9986" max="9986" width="7.5703125" style="136" customWidth="1"/>
    <col min="9987" max="9987" width="58.140625" style="136" customWidth="1"/>
    <col min="9988" max="9988" width="16.28515625" style="136" customWidth="1"/>
    <col min="9989" max="9989" width="0" style="136" hidden="1" customWidth="1"/>
    <col min="9990" max="9990" width="17.28515625" style="136" customWidth="1"/>
    <col min="9991" max="9991" width="10.7109375" style="136" customWidth="1"/>
    <col min="9992" max="9992" width="16.85546875" style="136" customWidth="1"/>
    <col min="9993" max="9993" width="14.7109375" style="136" customWidth="1"/>
    <col min="9994" max="10003" width="0" style="136" hidden="1" customWidth="1"/>
    <col min="10004" max="10005" width="9.28515625" style="136" bestFit="1" customWidth="1"/>
    <col min="10006" max="10240" width="9.140625" style="136"/>
    <col min="10241" max="10241" width="0" style="136" hidden="1" customWidth="1"/>
    <col min="10242" max="10242" width="7.5703125" style="136" customWidth="1"/>
    <col min="10243" max="10243" width="58.140625" style="136" customWidth="1"/>
    <col min="10244" max="10244" width="16.28515625" style="136" customWidth="1"/>
    <col min="10245" max="10245" width="0" style="136" hidden="1" customWidth="1"/>
    <col min="10246" max="10246" width="17.28515625" style="136" customWidth="1"/>
    <col min="10247" max="10247" width="10.7109375" style="136" customWidth="1"/>
    <col min="10248" max="10248" width="16.85546875" style="136" customWidth="1"/>
    <col min="10249" max="10249" width="14.7109375" style="136" customWidth="1"/>
    <col min="10250" max="10259" width="0" style="136" hidden="1" customWidth="1"/>
    <col min="10260" max="10261" width="9.28515625" style="136" bestFit="1" customWidth="1"/>
    <col min="10262" max="10496" width="9.140625" style="136"/>
    <col min="10497" max="10497" width="0" style="136" hidden="1" customWidth="1"/>
    <col min="10498" max="10498" width="7.5703125" style="136" customWidth="1"/>
    <col min="10499" max="10499" width="58.140625" style="136" customWidth="1"/>
    <col min="10500" max="10500" width="16.28515625" style="136" customWidth="1"/>
    <col min="10501" max="10501" width="0" style="136" hidden="1" customWidth="1"/>
    <col min="10502" max="10502" width="17.28515625" style="136" customWidth="1"/>
    <col min="10503" max="10503" width="10.7109375" style="136" customWidth="1"/>
    <col min="10504" max="10504" width="16.85546875" style="136" customWidth="1"/>
    <col min="10505" max="10505" width="14.7109375" style="136" customWidth="1"/>
    <col min="10506" max="10515" width="0" style="136" hidden="1" customWidth="1"/>
    <col min="10516" max="10517" width="9.28515625" style="136" bestFit="1" customWidth="1"/>
    <col min="10518" max="10752" width="9.140625" style="136"/>
    <col min="10753" max="10753" width="0" style="136" hidden="1" customWidth="1"/>
    <col min="10754" max="10754" width="7.5703125" style="136" customWidth="1"/>
    <col min="10755" max="10755" width="58.140625" style="136" customWidth="1"/>
    <col min="10756" max="10756" width="16.28515625" style="136" customWidth="1"/>
    <col min="10757" max="10757" width="0" style="136" hidden="1" customWidth="1"/>
    <col min="10758" max="10758" width="17.28515625" style="136" customWidth="1"/>
    <col min="10759" max="10759" width="10.7109375" style="136" customWidth="1"/>
    <col min="10760" max="10760" width="16.85546875" style="136" customWidth="1"/>
    <col min="10761" max="10761" width="14.7109375" style="136" customWidth="1"/>
    <col min="10762" max="10771" width="0" style="136" hidden="1" customWidth="1"/>
    <col min="10772" max="10773" width="9.28515625" style="136" bestFit="1" customWidth="1"/>
    <col min="10774" max="11008" width="9.140625" style="136"/>
    <col min="11009" max="11009" width="0" style="136" hidden="1" customWidth="1"/>
    <col min="11010" max="11010" width="7.5703125" style="136" customWidth="1"/>
    <col min="11011" max="11011" width="58.140625" style="136" customWidth="1"/>
    <col min="11012" max="11012" width="16.28515625" style="136" customWidth="1"/>
    <col min="11013" max="11013" width="0" style="136" hidden="1" customWidth="1"/>
    <col min="11014" max="11014" width="17.28515625" style="136" customWidth="1"/>
    <col min="11015" max="11015" width="10.7109375" style="136" customWidth="1"/>
    <col min="11016" max="11016" width="16.85546875" style="136" customWidth="1"/>
    <col min="11017" max="11017" width="14.7109375" style="136" customWidth="1"/>
    <col min="11018" max="11027" width="0" style="136" hidden="1" customWidth="1"/>
    <col min="11028" max="11029" width="9.28515625" style="136" bestFit="1" customWidth="1"/>
    <col min="11030" max="11264" width="9.140625" style="136"/>
    <col min="11265" max="11265" width="0" style="136" hidden="1" customWidth="1"/>
    <col min="11266" max="11266" width="7.5703125" style="136" customWidth="1"/>
    <col min="11267" max="11267" width="58.140625" style="136" customWidth="1"/>
    <col min="11268" max="11268" width="16.28515625" style="136" customWidth="1"/>
    <col min="11269" max="11269" width="0" style="136" hidden="1" customWidth="1"/>
    <col min="11270" max="11270" width="17.28515625" style="136" customWidth="1"/>
    <col min="11271" max="11271" width="10.7109375" style="136" customWidth="1"/>
    <col min="11272" max="11272" width="16.85546875" style="136" customWidth="1"/>
    <col min="11273" max="11273" width="14.7109375" style="136" customWidth="1"/>
    <col min="11274" max="11283" width="0" style="136" hidden="1" customWidth="1"/>
    <col min="11284" max="11285" width="9.28515625" style="136" bestFit="1" customWidth="1"/>
    <col min="11286" max="11520" width="9.140625" style="136"/>
    <col min="11521" max="11521" width="0" style="136" hidden="1" customWidth="1"/>
    <col min="11522" max="11522" width="7.5703125" style="136" customWidth="1"/>
    <col min="11523" max="11523" width="58.140625" style="136" customWidth="1"/>
    <col min="11524" max="11524" width="16.28515625" style="136" customWidth="1"/>
    <col min="11525" max="11525" width="0" style="136" hidden="1" customWidth="1"/>
    <col min="11526" max="11526" width="17.28515625" style="136" customWidth="1"/>
    <col min="11527" max="11527" width="10.7109375" style="136" customWidth="1"/>
    <col min="11528" max="11528" width="16.85546875" style="136" customWidth="1"/>
    <col min="11529" max="11529" width="14.7109375" style="136" customWidth="1"/>
    <col min="11530" max="11539" width="0" style="136" hidden="1" customWidth="1"/>
    <col min="11540" max="11541" width="9.28515625" style="136" bestFit="1" customWidth="1"/>
    <col min="11542" max="11776" width="9.140625" style="136"/>
    <col min="11777" max="11777" width="0" style="136" hidden="1" customWidth="1"/>
    <col min="11778" max="11778" width="7.5703125" style="136" customWidth="1"/>
    <col min="11779" max="11779" width="58.140625" style="136" customWidth="1"/>
    <col min="11780" max="11780" width="16.28515625" style="136" customWidth="1"/>
    <col min="11781" max="11781" width="0" style="136" hidden="1" customWidth="1"/>
    <col min="11782" max="11782" width="17.28515625" style="136" customWidth="1"/>
    <col min="11783" max="11783" width="10.7109375" style="136" customWidth="1"/>
    <col min="11784" max="11784" width="16.85546875" style="136" customWidth="1"/>
    <col min="11785" max="11785" width="14.7109375" style="136" customWidth="1"/>
    <col min="11786" max="11795" width="0" style="136" hidden="1" customWidth="1"/>
    <col min="11796" max="11797" width="9.28515625" style="136" bestFit="1" customWidth="1"/>
    <col min="11798" max="12032" width="9.140625" style="136"/>
    <col min="12033" max="12033" width="0" style="136" hidden="1" customWidth="1"/>
    <col min="12034" max="12034" width="7.5703125" style="136" customWidth="1"/>
    <col min="12035" max="12035" width="58.140625" style="136" customWidth="1"/>
    <col min="12036" max="12036" width="16.28515625" style="136" customWidth="1"/>
    <col min="12037" max="12037" width="0" style="136" hidden="1" customWidth="1"/>
    <col min="12038" max="12038" width="17.28515625" style="136" customWidth="1"/>
    <col min="12039" max="12039" width="10.7109375" style="136" customWidth="1"/>
    <col min="12040" max="12040" width="16.85546875" style="136" customWidth="1"/>
    <col min="12041" max="12041" width="14.7109375" style="136" customWidth="1"/>
    <col min="12042" max="12051" width="0" style="136" hidden="1" customWidth="1"/>
    <col min="12052" max="12053" width="9.28515625" style="136" bestFit="1" customWidth="1"/>
    <col min="12054" max="12288" width="9.140625" style="136"/>
    <col min="12289" max="12289" width="0" style="136" hidden="1" customWidth="1"/>
    <col min="12290" max="12290" width="7.5703125" style="136" customWidth="1"/>
    <col min="12291" max="12291" width="58.140625" style="136" customWidth="1"/>
    <col min="12292" max="12292" width="16.28515625" style="136" customWidth="1"/>
    <col min="12293" max="12293" width="0" style="136" hidden="1" customWidth="1"/>
    <col min="12294" max="12294" width="17.28515625" style="136" customWidth="1"/>
    <col min="12295" max="12295" width="10.7109375" style="136" customWidth="1"/>
    <col min="12296" max="12296" width="16.85546875" style="136" customWidth="1"/>
    <col min="12297" max="12297" width="14.7109375" style="136" customWidth="1"/>
    <col min="12298" max="12307" width="0" style="136" hidden="1" customWidth="1"/>
    <col min="12308" max="12309" width="9.28515625" style="136" bestFit="1" customWidth="1"/>
    <col min="12310" max="12544" width="9.140625" style="136"/>
    <col min="12545" max="12545" width="0" style="136" hidden="1" customWidth="1"/>
    <col min="12546" max="12546" width="7.5703125" style="136" customWidth="1"/>
    <col min="12547" max="12547" width="58.140625" style="136" customWidth="1"/>
    <col min="12548" max="12548" width="16.28515625" style="136" customWidth="1"/>
    <col min="12549" max="12549" width="0" style="136" hidden="1" customWidth="1"/>
    <col min="12550" max="12550" width="17.28515625" style="136" customWidth="1"/>
    <col min="12551" max="12551" width="10.7109375" style="136" customWidth="1"/>
    <col min="12552" max="12552" width="16.85546875" style="136" customWidth="1"/>
    <col min="12553" max="12553" width="14.7109375" style="136" customWidth="1"/>
    <col min="12554" max="12563" width="0" style="136" hidden="1" customWidth="1"/>
    <col min="12564" max="12565" width="9.28515625" style="136" bestFit="1" customWidth="1"/>
    <col min="12566" max="12800" width="9.140625" style="136"/>
    <col min="12801" max="12801" width="0" style="136" hidden="1" customWidth="1"/>
    <col min="12802" max="12802" width="7.5703125" style="136" customWidth="1"/>
    <col min="12803" max="12803" width="58.140625" style="136" customWidth="1"/>
    <col min="12804" max="12804" width="16.28515625" style="136" customWidth="1"/>
    <col min="12805" max="12805" width="0" style="136" hidden="1" customWidth="1"/>
    <col min="12806" max="12806" width="17.28515625" style="136" customWidth="1"/>
    <col min="12807" max="12807" width="10.7109375" style="136" customWidth="1"/>
    <col min="12808" max="12808" width="16.85546875" style="136" customWidth="1"/>
    <col min="12809" max="12809" width="14.7109375" style="136" customWidth="1"/>
    <col min="12810" max="12819" width="0" style="136" hidden="1" customWidth="1"/>
    <col min="12820" max="12821" width="9.28515625" style="136" bestFit="1" customWidth="1"/>
    <col min="12822" max="13056" width="9.140625" style="136"/>
    <col min="13057" max="13057" width="0" style="136" hidden="1" customWidth="1"/>
    <col min="13058" max="13058" width="7.5703125" style="136" customWidth="1"/>
    <col min="13059" max="13059" width="58.140625" style="136" customWidth="1"/>
    <col min="13060" max="13060" width="16.28515625" style="136" customWidth="1"/>
    <col min="13061" max="13061" width="0" style="136" hidden="1" customWidth="1"/>
    <col min="13062" max="13062" width="17.28515625" style="136" customWidth="1"/>
    <col min="13063" max="13063" width="10.7109375" style="136" customWidth="1"/>
    <col min="13064" max="13064" width="16.85546875" style="136" customWidth="1"/>
    <col min="13065" max="13065" width="14.7109375" style="136" customWidth="1"/>
    <col min="13066" max="13075" width="0" style="136" hidden="1" customWidth="1"/>
    <col min="13076" max="13077" width="9.28515625" style="136" bestFit="1" customWidth="1"/>
    <col min="13078" max="13312" width="9.140625" style="136"/>
    <col min="13313" max="13313" width="0" style="136" hidden="1" customWidth="1"/>
    <col min="13314" max="13314" width="7.5703125" style="136" customWidth="1"/>
    <col min="13315" max="13315" width="58.140625" style="136" customWidth="1"/>
    <col min="13316" max="13316" width="16.28515625" style="136" customWidth="1"/>
    <col min="13317" max="13317" width="0" style="136" hidden="1" customWidth="1"/>
    <col min="13318" max="13318" width="17.28515625" style="136" customWidth="1"/>
    <col min="13319" max="13319" width="10.7109375" style="136" customWidth="1"/>
    <col min="13320" max="13320" width="16.85546875" style="136" customWidth="1"/>
    <col min="13321" max="13321" width="14.7109375" style="136" customWidth="1"/>
    <col min="13322" max="13331" width="0" style="136" hidden="1" customWidth="1"/>
    <col min="13332" max="13333" width="9.28515625" style="136" bestFit="1" customWidth="1"/>
    <col min="13334" max="13568" width="9.140625" style="136"/>
    <col min="13569" max="13569" width="0" style="136" hidden="1" customWidth="1"/>
    <col min="13570" max="13570" width="7.5703125" style="136" customWidth="1"/>
    <col min="13571" max="13571" width="58.140625" style="136" customWidth="1"/>
    <col min="13572" max="13572" width="16.28515625" style="136" customWidth="1"/>
    <col min="13573" max="13573" width="0" style="136" hidden="1" customWidth="1"/>
    <col min="13574" max="13574" width="17.28515625" style="136" customWidth="1"/>
    <col min="13575" max="13575" width="10.7109375" style="136" customWidth="1"/>
    <col min="13576" max="13576" width="16.85546875" style="136" customWidth="1"/>
    <col min="13577" max="13577" width="14.7109375" style="136" customWidth="1"/>
    <col min="13578" max="13587" width="0" style="136" hidden="1" customWidth="1"/>
    <col min="13588" max="13589" width="9.28515625" style="136" bestFit="1" customWidth="1"/>
    <col min="13590" max="13824" width="9.140625" style="136"/>
    <col min="13825" max="13825" width="0" style="136" hidden="1" customWidth="1"/>
    <col min="13826" max="13826" width="7.5703125" style="136" customWidth="1"/>
    <col min="13827" max="13827" width="58.140625" style="136" customWidth="1"/>
    <col min="13828" max="13828" width="16.28515625" style="136" customWidth="1"/>
    <col min="13829" max="13829" width="0" style="136" hidden="1" customWidth="1"/>
    <col min="13830" max="13830" width="17.28515625" style="136" customWidth="1"/>
    <col min="13831" max="13831" width="10.7109375" style="136" customWidth="1"/>
    <col min="13832" max="13832" width="16.85546875" style="136" customWidth="1"/>
    <col min="13833" max="13833" width="14.7109375" style="136" customWidth="1"/>
    <col min="13834" max="13843" width="0" style="136" hidden="1" customWidth="1"/>
    <col min="13844" max="13845" width="9.28515625" style="136" bestFit="1" customWidth="1"/>
    <col min="13846" max="14080" width="9.140625" style="136"/>
    <col min="14081" max="14081" width="0" style="136" hidden="1" customWidth="1"/>
    <col min="14082" max="14082" width="7.5703125" style="136" customWidth="1"/>
    <col min="14083" max="14083" width="58.140625" style="136" customWidth="1"/>
    <col min="14084" max="14084" width="16.28515625" style="136" customWidth="1"/>
    <col min="14085" max="14085" width="0" style="136" hidden="1" customWidth="1"/>
    <col min="14086" max="14086" width="17.28515625" style="136" customWidth="1"/>
    <col min="14087" max="14087" width="10.7109375" style="136" customWidth="1"/>
    <col min="14088" max="14088" width="16.85546875" style="136" customWidth="1"/>
    <col min="14089" max="14089" width="14.7109375" style="136" customWidth="1"/>
    <col min="14090" max="14099" width="0" style="136" hidden="1" customWidth="1"/>
    <col min="14100" max="14101" width="9.28515625" style="136" bestFit="1" customWidth="1"/>
    <col min="14102" max="14336" width="9.140625" style="136"/>
    <col min="14337" max="14337" width="0" style="136" hidden="1" customWidth="1"/>
    <col min="14338" max="14338" width="7.5703125" style="136" customWidth="1"/>
    <col min="14339" max="14339" width="58.140625" style="136" customWidth="1"/>
    <col min="14340" max="14340" width="16.28515625" style="136" customWidth="1"/>
    <col min="14341" max="14341" width="0" style="136" hidden="1" customWidth="1"/>
    <col min="14342" max="14342" width="17.28515625" style="136" customWidth="1"/>
    <col min="14343" max="14343" width="10.7109375" style="136" customWidth="1"/>
    <col min="14344" max="14344" width="16.85546875" style="136" customWidth="1"/>
    <col min="14345" max="14345" width="14.7109375" style="136" customWidth="1"/>
    <col min="14346" max="14355" width="0" style="136" hidden="1" customWidth="1"/>
    <col min="14356" max="14357" width="9.28515625" style="136" bestFit="1" customWidth="1"/>
    <col min="14358" max="14592" width="9.140625" style="136"/>
    <col min="14593" max="14593" width="0" style="136" hidden="1" customWidth="1"/>
    <col min="14594" max="14594" width="7.5703125" style="136" customWidth="1"/>
    <col min="14595" max="14595" width="58.140625" style="136" customWidth="1"/>
    <col min="14596" max="14596" width="16.28515625" style="136" customWidth="1"/>
    <col min="14597" max="14597" width="0" style="136" hidden="1" customWidth="1"/>
    <col min="14598" max="14598" width="17.28515625" style="136" customWidth="1"/>
    <col min="14599" max="14599" width="10.7109375" style="136" customWidth="1"/>
    <col min="14600" max="14600" width="16.85546875" style="136" customWidth="1"/>
    <col min="14601" max="14601" width="14.7109375" style="136" customWidth="1"/>
    <col min="14602" max="14611" width="0" style="136" hidden="1" customWidth="1"/>
    <col min="14612" max="14613" width="9.28515625" style="136" bestFit="1" customWidth="1"/>
    <col min="14614" max="14848" width="9.140625" style="136"/>
    <col min="14849" max="14849" width="0" style="136" hidden="1" customWidth="1"/>
    <col min="14850" max="14850" width="7.5703125" style="136" customWidth="1"/>
    <col min="14851" max="14851" width="58.140625" style="136" customWidth="1"/>
    <col min="14852" max="14852" width="16.28515625" style="136" customWidth="1"/>
    <col min="14853" max="14853" width="0" style="136" hidden="1" customWidth="1"/>
    <col min="14854" max="14854" width="17.28515625" style="136" customWidth="1"/>
    <col min="14855" max="14855" width="10.7109375" style="136" customWidth="1"/>
    <col min="14856" max="14856" width="16.85546875" style="136" customWidth="1"/>
    <col min="14857" max="14857" width="14.7109375" style="136" customWidth="1"/>
    <col min="14858" max="14867" width="0" style="136" hidden="1" customWidth="1"/>
    <col min="14868" max="14869" width="9.28515625" style="136" bestFit="1" customWidth="1"/>
    <col min="14870" max="15104" width="9.140625" style="136"/>
    <col min="15105" max="15105" width="0" style="136" hidden="1" customWidth="1"/>
    <col min="15106" max="15106" width="7.5703125" style="136" customWidth="1"/>
    <col min="15107" max="15107" width="58.140625" style="136" customWidth="1"/>
    <col min="15108" max="15108" width="16.28515625" style="136" customWidth="1"/>
    <col min="15109" max="15109" width="0" style="136" hidden="1" customWidth="1"/>
    <col min="15110" max="15110" width="17.28515625" style="136" customWidth="1"/>
    <col min="15111" max="15111" width="10.7109375" style="136" customWidth="1"/>
    <col min="15112" max="15112" width="16.85546875" style="136" customWidth="1"/>
    <col min="15113" max="15113" width="14.7109375" style="136" customWidth="1"/>
    <col min="15114" max="15123" width="0" style="136" hidden="1" customWidth="1"/>
    <col min="15124" max="15125" width="9.28515625" style="136" bestFit="1" customWidth="1"/>
    <col min="15126" max="15360" width="9.140625" style="136"/>
    <col min="15361" max="15361" width="0" style="136" hidden="1" customWidth="1"/>
    <col min="15362" max="15362" width="7.5703125" style="136" customWidth="1"/>
    <col min="15363" max="15363" width="58.140625" style="136" customWidth="1"/>
    <col min="15364" max="15364" width="16.28515625" style="136" customWidth="1"/>
    <col min="15365" max="15365" width="0" style="136" hidden="1" customWidth="1"/>
    <col min="15366" max="15366" width="17.28515625" style="136" customWidth="1"/>
    <col min="15367" max="15367" width="10.7109375" style="136" customWidth="1"/>
    <col min="15368" max="15368" width="16.85546875" style="136" customWidth="1"/>
    <col min="15369" max="15369" width="14.7109375" style="136" customWidth="1"/>
    <col min="15370" max="15379" width="0" style="136" hidden="1" customWidth="1"/>
    <col min="15380" max="15381" width="9.28515625" style="136" bestFit="1" customWidth="1"/>
    <col min="15382" max="15616" width="9.140625" style="136"/>
    <col min="15617" max="15617" width="0" style="136" hidden="1" customWidth="1"/>
    <col min="15618" max="15618" width="7.5703125" style="136" customWidth="1"/>
    <col min="15619" max="15619" width="58.140625" style="136" customWidth="1"/>
    <col min="15620" max="15620" width="16.28515625" style="136" customWidth="1"/>
    <col min="15621" max="15621" width="0" style="136" hidden="1" customWidth="1"/>
    <col min="15622" max="15622" width="17.28515625" style="136" customWidth="1"/>
    <col min="15623" max="15623" width="10.7109375" style="136" customWidth="1"/>
    <col min="15624" max="15624" width="16.85546875" style="136" customWidth="1"/>
    <col min="15625" max="15625" width="14.7109375" style="136" customWidth="1"/>
    <col min="15626" max="15635" width="0" style="136" hidden="1" customWidth="1"/>
    <col min="15636" max="15637" width="9.28515625" style="136" bestFit="1" customWidth="1"/>
    <col min="15638" max="15872" width="9.140625" style="136"/>
    <col min="15873" max="15873" width="0" style="136" hidden="1" customWidth="1"/>
    <col min="15874" max="15874" width="7.5703125" style="136" customWidth="1"/>
    <col min="15875" max="15875" width="58.140625" style="136" customWidth="1"/>
    <col min="15876" max="15876" width="16.28515625" style="136" customWidth="1"/>
    <col min="15877" max="15877" width="0" style="136" hidden="1" customWidth="1"/>
    <col min="15878" max="15878" width="17.28515625" style="136" customWidth="1"/>
    <col min="15879" max="15879" width="10.7109375" style="136" customWidth="1"/>
    <col min="15880" max="15880" width="16.85546875" style="136" customWidth="1"/>
    <col min="15881" max="15881" width="14.7109375" style="136" customWidth="1"/>
    <col min="15882" max="15891" width="0" style="136" hidden="1" customWidth="1"/>
    <col min="15892" max="15893" width="9.28515625" style="136" bestFit="1" customWidth="1"/>
    <col min="15894" max="16128" width="9.140625" style="136"/>
    <col min="16129" max="16129" width="0" style="136" hidden="1" customWidth="1"/>
    <col min="16130" max="16130" width="7.5703125" style="136" customWidth="1"/>
    <col min="16131" max="16131" width="58.140625" style="136" customWidth="1"/>
    <col min="16132" max="16132" width="16.28515625" style="136" customWidth="1"/>
    <col min="16133" max="16133" width="0" style="136" hidden="1" customWidth="1"/>
    <col min="16134" max="16134" width="17.28515625" style="136" customWidth="1"/>
    <col min="16135" max="16135" width="10.7109375" style="136" customWidth="1"/>
    <col min="16136" max="16136" width="16.85546875" style="136" customWidth="1"/>
    <col min="16137" max="16137" width="14.7109375" style="136" customWidth="1"/>
    <col min="16138" max="16147" width="0" style="136" hidden="1" customWidth="1"/>
    <col min="16148" max="16149" width="9.28515625" style="136" bestFit="1" customWidth="1"/>
    <col min="16150" max="16384" width="9.140625" style="136"/>
  </cols>
  <sheetData>
    <row r="1" spans="1:13" x14ac:dyDescent="0.25">
      <c r="G1" s="123"/>
    </row>
    <row r="2" spans="1:13" x14ac:dyDescent="0.25">
      <c r="G2" s="123"/>
    </row>
    <row r="3" spans="1:13" x14ac:dyDescent="0.25">
      <c r="G3" s="123"/>
    </row>
    <row r="4" spans="1:13" x14ac:dyDescent="0.25">
      <c r="G4" s="123"/>
    </row>
    <row r="5" spans="1:13" x14ac:dyDescent="0.25">
      <c r="B5" s="136" t="s">
        <v>0</v>
      </c>
      <c r="G5" s="123"/>
    </row>
    <row r="6" spans="1:13" s="138" customFormat="1" ht="15.75" customHeight="1" x14ac:dyDescent="0.25">
      <c r="B6" s="195" t="s">
        <v>134</v>
      </c>
      <c r="C6" s="196"/>
      <c r="D6" s="196"/>
      <c r="E6" s="196"/>
      <c r="F6" s="196"/>
      <c r="G6" s="196"/>
      <c r="H6" s="196"/>
      <c r="I6" s="197"/>
      <c r="J6" s="136"/>
      <c r="L6" s="139"/>
      <c r="M6" s="136"/>
    </row>
    <row r="7" spans="1:13" s="138" customFormat="1" ht="15.75" customHeight="1" x14ac:dyDescent="0.25">
      <c r="B7" s="198" t="s">
        <v>3</v>
      </c>
      <c r="C7" s="199"/>
      <c r="D7" s="199"/>
      <c r="E7" s="199"/>
      <c r="F7" s="199"/>
      <c r="G7" s="199"/>
      <c r="H7" s="199"/>
      <c r="I7" s="200"/>
      <c r="J7" s="136"/>
      <c r="L7" s="139"/>
      <c r="M7" s="136"/>
    </row>
    <row r="8" spans="1:13" x14ac:dyDescent="0.25">
      <c r="B8" s="217" t="s">
        <v>4</v>
      </c>
      <c r="C8" s="218"/>
      <c r="D8" s="218"/>
      <c r="E8" s="218"/>
      <c r="F8" s="218"/>
      <c r="G8" s="218"/>
      <c r="H8" s="218"/>
      <c r="I8" s="219"/>
      <c r="K8" s="73"/>
      <c r="L8" s="74"/>
    </row>
    <row r="9" spans="1:13" x14ac:dyDescent="0.25">
      <c r="B9" s="140"/>
      <c r="C9" s="141"/>
      <c r="D9" s="141"/>
      <c r="E9" s="141"/>
      <c r="F9" s="141"/>
      <c r="G9" s="141"/>
      <c r="H9" s="141"/>
      <c r="I9" s="142"/>
      <c r="K9" s="73"/>
      <c r="L9" s="74"/>
    </row>
    <row r="10" spans="1:13" s="138" customFormat="1" ht="15.75" customHeight="1" x14ac:dyDescent="0.25">
      <c r="B10" s="204" t="s">
        <v>5</v>
      </c>
      <c r="C10" s="205" t="s">
        <v>6</v>
      </c>
      <c r="D10" s="205" t="s">
        <v>7</v>
      </c>
      <c r="E10" s="12" t="s">
        <v>8</v>
      </c>
      <c r="F10" s="12" t="s">
        <v>8</v>
      </c>
      <c r="G10" s="205" t="s">
        <v>9</v>
      </c>
      <c r="H10" s="13" t="s">
        <v>10</v>
      </c>
      <c r="I10" s="206" t="s">
        <v>11</v>
      </c>
      <c r="J10" s="14"/>
      <c r="K10" s="143"/>
      <c r="L10" s="139"/>
      <c r="M10" s="14"/>
    </row>
    <row r="11" spans="1:13" x14ac:dyDescent="0.25">
      <c r="B11" s="204"/>
      <c r="C11" s="205"/>
      <c r="D11" s="205"/>
      <c r="E11" s="12"/>
      <c r="F11" s="12"/>
      <c r="G11" s="205"/>
      <c r="H11" s="13" t="s">
        <v>12</v>
      </c>
      <c r="I11" s="206"/>
      <c r="K11" s="144"/>
    </row>
    <row r="12" spans="1:13" x14ac:dyDescent="0.25">
      <c r="B12" s="145"/>
      <c r="C12" s="146"/>
      <c r="D12" s="146"/>
      <c r="E12" s="146"/>
      <c r="F12" s="146"/>
      <c r="G12" s="146"/>
      <c r="H12" s="147"/>
      <c r="I12" s="148"/>
      <c r="K12" s="144"/>
    </row>
    <row r="13" spans="1:13" x14ac:dyDescent="0.25">
      <c r="B13" s="149"/>
      <c r="C13" s="19" t="s">
        <v>13</v>
      </c>
      <c r="H13" s="150"/>
      <c r="I13" s="127"/>
    </row>
    <row r="14" spans="1:13" x14ac:dyDescent="0.25">
      <c r="A14" s="136" t="str">
        <f>+$B$6&amp;C14</f>
        <v>IL&amp;FS  Infrastructure Debt Fund Series 2BIL&amp;FS Wind Energy Ltd</v>
      </c>
      <c r="B14" s="149">
        <v>1</v>
      </c>
      <c r="C14" s="136" t="s">
        <v>135</v>
      </c>
      <c r="D14" s="114" t="s">
        <v>15</v>
      </c>
      <c r="E14" s="1" t="s">
        <v>104</v>
      </c>
      <c r="F14" s="21" t="s">
        <v>104</v>
      </c>
      <c r="G14" s="151">
        <v>206</v>
      </c>
      <c r="H14" s="151">
        <v>2608.0803700000001</v>
      </c>
      <c r="I14" s="127">
        <f>+H14/$H$46</f>
        <v>0.12095096484255441</v>
      </c>
    </row>
    <row r="15" spans="1:13" x14ac:dyDescent="0.25">
      <c r="A15" s="136" t="str">
        <f t="shared" ref="A15:A30" si="0">+$B$6&amp;C15</f>
        <v>IL&amp;FS  Infrastructure Debt Fund Series 2BIL&amp;FS Solar Power Limited</v>
      </c>
      <c r="B15" s="149">
        <v>2</v>
      </c>
      <c r="C15" s="136" t="s">
        <v>77</v>
      </c>
      <c r="D15" s="1" t="s">
        <v>78</v>
      </c>
      <c r="E15" s="1" t="s">
        <v>79</v>
      </c>
      <c r="F15" s="21" t="s">
        <v>79</v>
      </c>
      <c r="G15" s="151">
        <v>17</v>
      </c>
      <c r="H15" s="151">
        <v>185.53753</v>
      </c>
      <c r="I15" s="127">
        <f>+H15/$H$46</f>
        <v>8.604391001955352E-3</v>
      </c>
    </row>
    <row r="16" spans="1:13" x14ac:dyDescent="0.25">
      <c r="A16" s="136" t="str">
        <f t="shared" si="0"/>
        <v>IL&amp;FS  Infrastructure Debt Fund Series 2B</v>
      </c>
      <c r="B16" s="149"/>
      <c r="D16" s="1"/>
      <c r="E16" s="1"/>
      <c r="F16" s="21"/>
      <c r="G16" s="151"/>
      <c r="H16" s="150"/>
      <c r="I16" s="127"/>
    </row>
    <row r="17" spans="1:22" x14ac:dyDescent="0.25">
      <c r="A17" s="136" t="str">
        <f t="shared" si="0"/>
        <v>IL&amp;FS  Infrastructure Debt Fund Series 2BDebt Instrument-Privately Placed-Unlisted</v>
      </c>
      <c r="B17" s="149"/>
      <c r="C17" s="19" t="s">
        <v>20</v>
      </c>
      <c r="D17" s="1"/>
      <c r="E17" s="1"/>
      <c r="F17" s="21"/>
      <c r="G17" s="151"/>
      <c r="H17" s="150"/>
      <c r="I17" s="127"/>
    </row>
    <row r="18" spans="1:22" x14ac:dyDescent="0.25">
      <c r="B18" s="149">
        <v>3</v>
      </c>
      <c r="C18" s="136" t="s">
        <v>137</v>
      </c>
      <c r="D18" s="1" t="s">
        <v>34</v>
      </c>
      <c r="E18" s="1" t="s">
        <v>35</v>
      </c>
      <c r="F18" s="21" t="s">
        <v>35</v>
      </c>
      <c r="G18" s="151">
        <v>396100</v>
      </c>
      <c r="H18" s="151">
        <v>3961</v>
      </c>
      <c r="I18" s="127">
        <f t="shared" ref="I18:I30" si="1">+H18/$H$46</f>
        <v>0.18369325472180828</v>
      </c>
    </row>
    <row r="19" spans="1:22" x14ac:dyDescent="0.25">
      <c r="A19" s="136" t="str">
        <f t="shared" si="0"/>
        <v>IL&amp;FS  Infrastructure Debt Fund Series 2BTime Technoplast Limited</v>
      </c>
      <c r="B19" s="149">
        <v>4</v>
      </c>
      <c r="C19" s="136" t="s">
        <v>46</v>
      </c>
      <c r="D19" s="1" t="s">
        <v>47</v>
      </c>
      <c r="E19" s="1" t="s">
        <v>45</v>
      </c>
      <c r="F19" s="21" t="s">
        <v>45</v>
      </c>
      <c r="G19" s="153">
        <v>0</v>
      </c>
      <c r="H19" s="151">
        <v>3861.7612600000002</v>
      </c>
      <c r="I19" s="127">
        <f t="shared" si="1"/>
        <v>0.17909101105983119</v>
      </c>
    </row>
    <row r="20" spans="1:22" x14ac:dyDescent="0.25">
      <c r="A20" s="136" t="str">
        <f t="shared" si="0"/>
        <v>IL&amp;FS  Infrastructure Debt Fund Series 2BTanglin Development Limited</v>
      </c>
      <c r="B20" s="149">
        <v>5</v>
      </c>
      <c r="C20" s="136" t="s">
        <v>122</v>
      </c>
      <c r="D20" s="1" t="s">
        <v>123</v>
      </c>
      <c r="E20" s="1" t="s">
        <v>124</v>
      </c>
      <c r="F20" s="21" t="s">
        <v>124</v>
      </c>
      <c r="G20" s="151">
        <v>170</v>
      </c>
      <c r="H20" s="151">
        <v>1700</v>
      </c>
      <c r="I20" s="127">
        <f t="shared" si="1"/>
        <v>7.8838306747557207E-2</v>
      </c>
    </row>
    <row r="21" spans="1:22" x14ac:dyDescent="0.25">
      <c r="A21" s="136" t="str">
        <f t="shared" si="0"/>
        <v>IL&amp;FS  Infrastructure Debt Fund Series 2BElectrosteel Limited</v>
      </c>
      <c r="B21" s="149">
        <v>6</v>
      </c>
      <c r="C21" s="136" t="s">
        <v>110</v>
      </c>
      <c r="D21" s="1" t="s">
        <v>111</v>
      </c>
      <c r="E21" s="1" t="s">
        <v>112</v>
      </c>
      <c r="F21" s="21" t="s">
        <v>112</v>
      </c>
      <c r="G21" s="151">
        <v>18</v>
      </c>
      <c r="H21" s="151">
        <v>1634.6021900000001</v>
      </c>
      <c r="I21" s="127">
        <f t="shared" si="1"/>
        <v>7.5805452273793414E-2</v>
      </c>
    </row>
    <row r="22" spans="1:22" x14ac:dyDescent="0.25">
      <c r="A22" s="136" t="str">
        <f>+$B$6&amp;" "&amp;C22</f>
        <v>IL&amp;FS  Infrastructure Debt Fund Series 2B Tanglin Development Limited.</v>
      </c>
      <c r="B22" s="149">
        <v>7</v>
      </c>
      <c r="C22" s="136" t="s">
        <v>140</v>
      </c>
      <c r="D22" s="1" t="s">
        <v>123</v>
      </c>
      <c r="E22" s="1" t="s">
        <v>125</v>
      </c>
      <c r="F22" s="21" t="s">
        <v>125</v>
      </c>
      <c r="G22" s="151">
        <v>160</v>
      </c>
      <c r="H22" s="151">
        <v>1599.9999700000001</v>
      </c>
      <c r="I22" s="127">
        <f t="shared" si="1"/>
        <v>7.4200757900554318E-2</v>
      </c>
    </row>
    <row r="23" spans="1:22" x14ac:dyDescent="0.25">
      <c r="A23" s="136" t="str">
        <f t="shared" si="0"/>
        <v>IL&amp;FS  Infrastructure Debt Fund Series 2BGHV Hospitality India Pvt Ltd</v>
      </c>
      <c r="B23" s="149">
        <v>8</v>
      </c>
      <c r="C23" s="136" t="s">
        <v>117</v>
      </c>
      <c r="D23" s="1" t="s">
        <v>34</v>
      </c>
      <c r="E23" s="1" t="s">
        <v>37</v>
      </c>
      <c r="F23" s="21" t="s">
        <v>37</v>
      </c>
      <c r="G23" s="151">
        <v>130</v>
      </c>
      <c r="H23" s="151">
        <v>1300.0000399999999</v>
      </c>
      <c r="I23" s="127">
        <f t="shared" si="1"/>
        <v>6.028811877962155E-2</v>
      </c>
    </row>
    <row r="24" spans="1:22" x14ac:dyDescent="0.25">
      <c r="A24" s="136" t="str">
        <f t="shared" si="0"/>
        <v>IL&amp;FS  Infrastructure Debt Fund Series 2BKaynes Technology India Private Limited</v>
      </c>
      <c r="B24" s="149">
        <v>9</v>
      </c>
      <c r="C24" s="136" t="s">
        <v>126</v>
      </c>
      <c r="D24" s="1" t="s">
        <v>34</v>
      </c>
      <c r="E24" s="1" t="s">
        <v>127</v>
      </c>
      <c r="F24" s="21" t="s">
        <v>127</v>
      </c>
      <c r="G24" s="151">
        <v>1300</v>
      </c>
      <c r="H24" s="151">
        <v>1300</v>
      </c>
      <c r="I24" s="127">
        <f t="shared" si="1"/>
        <v>6.0288116924602571E-2</v>
      </c>
    </row>
    <row r="25" spans="1:22" x14ac:dyDescent="0.25">
      <c r="A25" s="136" t="str">
        <f t="shared" si="0"/>
        <v>IL&amp;FS  Infrastructure Debt Fund Series 2BAMRI Hospitals Limited</v>
      </c>
      <c r="B25" s="149">
        <v>10</v>
      </c>
      <c r="C25" s="136" t="s">
        <v>38</v>
      </c>
      <c r="D25" s="1" t="s">
        <v>39</v>
      </c>
      <c r="E25" s="1" t="s">
        <v>136</v>
      </c>
      <c r="F25" s="21" t="s">
        <v>136</v>
      </c>
      <c r="G25" s="151">
        <v>84</v>
      </c>
      <c r="H25" s="151">
        <v>839.47068999999999</v>
      </c>
      <c r="I25" s="127">
        <f t="shared" si="1"/>
        <v>3.8930851625766767E-2</v>
      </c>
      <c r="R25" s="150"/>
    </row>
    <row r="26" spans="1:22" x14ac:dyDescent="0.25">
      <c r="A26" s="136" t="str">
        <f t="shared" si="0"/>
        <v>IL&amp;FS  Infrastructure Debt Fund Series 2BBabcock Borsig Limited</v>
      </c>
      <c r="B26" s="149">
        <v>11</v>
      </c>
      <c r="C26" s="136" t="s">
        <v>83</v>
      </c>
      <c r="D26" s="1" t="s">
        <v>34</v>
      </c>
      <c r="E26" s="1" t="s">
        <v>89</v>
      </c>
      <c r="F26" s="21" t="s">
        <v>89</v>
      </c>
      <c r="G26" s="151">
        <v>68</v>
      </c>
      <c r="H26" s="151">
        <v>725.03565000000003</v>
      </c>
      <c r="I26" s="127">
        <f t="shared" si="1"/>
        <v>3.362387233977325E-2</v>
      </c>
      <c r="R26" s="150"/>
    </row>
    <row r="27" spans="1:22" x14ac:dyDescent="0.25">
      <c r="A27" s="136" t="str">
        <f t="shared" si="0"/>
        <v>IL&amp;FS  Infrastructure Debt Fund Series 2BBabcock Borsig Limited</v>
      </c>
      <c r="B27" s="149">
        <v>12</v>
      </c>
      <c r="C27" s="136" t="s">
        <v>83</v>
      </c>
      <c r="D27" s="1" t="s">
        <v>34</v>
      </c>
      <c r="E27" s="1" t="s">
        <v>84</v>
      </c>
      <c r="F27" s="21" t="s">
        <v>84</v>
      </c>
      <c r="G27" s="151">
        <v>60</v>
      </c>
      <c r="H27" s="151">
        <v>638.90125999999998</v>
      </c>
      <c r="I27" s="127">
        <f t="shared" si="1"/>
        <v>2.9629349127812236E-2</v>
      </c>
      <c r="R27" s="150"/>
    </row>
    <row r="28" spans="1:22" x14ac:dyDescent="0.25">
      <c r="A28" s="136" t="str">
        <f t="shared" si="0"/>
        <v xml:space="preserve">IL&amp;FS  Infrastructure Debt Fund Series 2BJanaadhar private Limited </v>
      </c>
      <c r="B28" s="149">
        <v>13</v>
      </c>
      <c r="C28" s="136" t="s">
        <v>139</v>
      </c>
      <c r="D28" s="1" t="s">
        <v>119</v>
      </c>
      <c r="E28" s="1" t="s">
        <v>120</v>
      </c>
      <c r="F28" s="21" t="s">
        <v>120</v>
      </c>
      <c r="G28" s="151">
        <v>60</v>
      </c>
      <c r="H28" s="151">
        <v>600</v>
      </c>
      <c r="I28" s="127">
        <f t="shared" si="1"/>
        <v>2.7825284734431955E-2</v>
      </c>
      <c r="R28" s="150"/>
    </row>
    <row r="29" spans="1:22" x14ac:dyDescent="0.25">
      <c r="A29" s="136" t="str">
        <f t="shared" si="0"/>
        <v>IL&amp;FS  Infrastructure Debt Fund Series 2BKanchanjunga Power Company Private Limited</v>
      </c>
      <c r="B29" s="149">
        <v>14</v>
      </c>
      <c r="C29" s="136" t="s">
        <v>105</v>
      </c>
      <c r="D29" s="1" t="s">
        <v>106</v>
      </c>
      <c r="E29" s="1" t="s">
        <v>138</v>
      </c>
      <c r="F29" s="21" t="s">
        <v>138</v>
      </c>
      <c r="G29" s="151">
        <v>20</v>
      </c>
      <c r="H29" s="151">
        <v>200</v>
      </c>
      <c r="I29" s="127">
        <f t="shared" si="1"/>
        <v>9.2750949114773183E-3</v>
      </c>
      <c r="R29" s="150"/>
    </row>
    <row r="30" spans="1:22" x14ac:dyDescent="0.25">
      <c r="A30" s="136" t="str">
        <f t="shared" si="0"/>
        <v>IL&amp;FS  Infrastructure Debt Fund Series 2BWilliamson Magor &amp; Co. Limited</v>
      </c>
      <c r="B30" s="149">
        <v>15</v>
      </c>
      <c r="C30" s="136" t="s">
        <v>92</v>
      </c>
      <c r="D30" s="1" t="s">
        <v>34</v>
      </c>
      <c r="E30" s="1" t="s">
        <v>45</v>
      </c>
      <c r="F30" s="21" t="s">
        <v>93</v>
      </c>
      <c r="G30" s="152">
        <v>20</v>
      </c>
      <c r="H30" s="152">
        <v>200</v>
      </c>
      <c r="I30" s="127">
        <f t="shared" si="1"/>
        <v>9.2750949114773183E-3</v>
      </c>
      <c r="R30" s="150"/>
    </row>
    <row r="31" spans="1:22" x14ac:dyDescent="0.25">
      <c r="B31" s="149"/>
      <c r="D31" s="1"/>
      <c r="E31" s="1"/>
      <c r="F31" s="1"/>
      <c r="G31" s="151"/>
      <c r="H31" s="151"/>
      <c r="I31" s="127"/>
      <c r="R31" s="150"/>
    </row>
    <row r="32" spans="1:22" x14ac:dyDescent="0.25">
      <c r="B32" s="149"/>
      <c r="C32" s="28" t="s">
        <v>48</v>
      </c>
      <c r="D32" s="28"/>
      <c r="E32" s="28"/>
      <c r="F32" s="28"/>
      <c r="G32" s="28"/>
      <c r="H32" s="29">
        <f>SUM(H14:H30)</f>
        <v>21354.38896</v>
      </c>
      <c r="I32" s="129">
        <f>SUM(I14:I30)</f>
        <v>0.9903199219030171</v>
      </c>
      <c r="J32" s="154"/>
      <c r="S32" s="155"/>
      <c r="T32" s="151"/>
      <c r="U32" s="151"/>
      <c r="V32" s="151"/>
    </row>
    <row r="33" spans="2:19" x14ac:dyDescent="0.25">
      <c r="B33" s="149"/>
      <c r="C33" s="154"/>
      <c r="D33" s="154"/>
      <c r="E33" s="154"/>
      <c r="F33" s="154"/>
      <c r="G33" s="154"/>
      <c r="H33" s="156"/>
      <c r="I33" s="157"/>
      <c r="J33" s="154"/>
    </row>
    <row r="34" spans="2:19" x14ac:dyDescent="0.25">
      <c r="B34" s="149"/>
      <c r="C34" s="154"/>
      <c r="D34" s="154"/>
      <c r="E34" s="154"/>
      <c r="F34" s="154"/>
      <c r="G34" s="154"/>
      <c r="H34" s="156"/>
      <c r="I34" s="157"/>
      <c r="J34" s="154"/>
    </row>
    <row r="35" spans="2:19" x14ac:dyDescent="0.25">
      <c r="B35" s="149"/>
      <c r="C35" s="36" t="s">
        <v>49</v>
      </c>
      <c r="H35" s="150"/>
      <c r="I35" s="127"/>
      <c r="K35" s="73" t="s">
        <v>94</v>
      </c>
      <c r="L35" s="74" t="s">
        <v>95</v>
      </c>
    </row>
    <row r="36" spans="2:19" x14ac:dyDescent="0.25">
      <c r="B36" s="149"/>
      <c r="C36" s="4" t="s">
        <v>50</v>
      </c>
      <c r="H36" s="150">
        <v>2504.4815708000001</v>
      </c>
      <c r="I36" s="127">
        <f>+H36/$H$46</f>
        <v>0.11614652136607902</v>
      </c>
      <c r="K36" s="136" t="s">
        <v>96</v>
      </c>
      <c r="L36" s="137">
        <v>0.22270000000000001</v>
      </c>
    </row>
    <row r="37" spans="2:19" s="138" customFormat="1" x14ac:dyDescent="0.25">
      <c r="B37" s="158"/>
      <c r="C37" s="159" t="s">
        <v>48</v>
      </c>
      <c r="D37" s="160"/>
      <c r="E37" s="160"/>
      <c r="F37" s="160"/>
      <c r="G37" s="160"/>
      <c r="H37" s="160">
        <f>SUM(H36)</f>
        <v>2504.4815708000001</v>
      </c>
      <c r="I37" s="161">
        <f>SUM(I36)</f>
        <v>0.11614652136607902</v>
      </c>
      <c r="J37" s="154"/>
      <c r="K37" s="138" t="s">
        <v>98</v>
      </c>
      <c r="L37" s="139">
        <v>1.61E-2</v>
      </c>
      <c r="M37" s="136"/>
    </row>
    <row r="38" spans="2:19" x14ac:dyDescent="0.25">
      <c r="B38" s="149"/>
      <c r="H38" s="150"/>
      <c r="I38" s="127"/>
    </row>
    <row r="39" spans="2:19" x14ac:dyDescent="0.25">
      <c r="B39" s="149"/>
      <c r="C39" s="136" t="s">
        <v>51</v>
      </c>
      <c r="G39" s="123"/>
      <c r="H39" s="150">
        <v>18.100000000000001</v>
      </c>
      <c r="I39" s="127">
        <f>+H39/$H$46</f>
        <v>8.3939608948869733E-4</v>
      </c>
    </row>
    <row r="40" spans="2:19" x14ac:dyDescent="0.25">
      <c r="B40" s="149"/>
      <c r="C40" s="159" t="s">
        <v>48</v>
      </c>
      <c r="D40" s="160"/>
      <c r="E40" s="160"/>
      <c r="F40" s="160"/>
      <c r="G40" s="160"/>
      <c r="H40" s="160">
        <f>SUM(H39)</f>
        <v>18.100000000000001</v>
      </c>
      <c r="I40" s="162">
        <f>SUM(I39)</f>
        <v>8.3939608948869733E-4</v>
      </c>
    </row>
    <row r="41" spans="2:19" x14ac:dyDescent="0.25">
      <c r="B41" s="149"/>
      <c r="H41" s="150"/>
      <c r="I41" s="127"/>
    </row>
    <row r="42" spans="2:19" x14ac:dyDescent="0.25">
      <c r="B42" s="149"/>
      <c r="C42" s="36" t="s">
        <v>52</v>
      </c>
      <c r="H42" s="150"/>
      <c r="I42" s="127"/>
    </row>
    <row r="43" spans="2:19" x14ac:dyDescent="0.25">
      <c r="B43" s="149">
        <v>1</v>
      </c>
      <c r="C43" s="136" t="s">
        <v>54</v>
      </c>
      <c r="H43" s="150">
        <f>3154.1620999+2.06970420000289</f>
        <v>3156.231804100003</v>
      </c>
      <c r="I43" s="127">
        <f>+H43/$H$46</f>
        <v>0.14637174772825406</v>
      </c>
    </row>
    <row r="44" spans="2:19" x14ac:dyDescent="0.25">
      <c r="B44" s="149">
        <v>2</v>
      </c>
      <c r="C44" s="136" t="s">
        <v>99</v>
      </c>
      <c r="H44" s="17">
        <v>-5470.0806732000001</v>
      </c>
      <c r="I44" s="127">
        <f>+H44/$H$46</f>
        <v>-0.25367758708683874</v>
      </c>
    </row>
    <row r="45" spans="2:19" s="138" customFormat="1" x14ac:dyDescent="0.25">
      <c r="B45" s="158"/>
      <c r="C45" s="159" t="s">
        <v>48</v>
      </c>
      <c r="D45" s="159"/>
      <c r="E45" s="159"/>
      <c r="F45" s="159"/>
      <c r="G45" s="159"/>
      <c r="H45" s="163">
        <f>SUM(H43:H44)</f>
        <v>-2313.848869099997</v>
      </c>
      <c r="I45" s="161">
        <f>SUM(I43:I44)</f>
        <v>-0.10730583935858468</v>
      </c>
      <c r="J45" s="154"/>
      <c r="L45" s="139"/>
      <c r="M45" s="136"/>
    </row>
    <row r="46" spans="2:19" s="138" customFormat="1" x14ac:dyDescent="0.25">
      <c r="B46" s="158"/>
      <c r="C46" s="164" t="s">
        <v>55</v>
      </c>
      <c r="D46" s="164"/>
      <c r="E46" s="164"/>
      <c r="F46" s="164"/>
      <c r="G46" s="164"/>
      <c r="H46" s="165">
        <f>+H32+H37+H40+H45</f>
        <v>21563.121661699999</v>
      </c>
      <c r="I46" s="166">
        <f>+I32+I37+I40+I45</f>
        <v>1.0000000000000002</v>
      </c>
      <c r="J46" s="167">
        <v>2156312166.1700001</v>
      </c>
      <c r="L46" s="139"/>
      <c r="M46" s="136"/>
      <c r="R46" s="138">
        <f>+J46/100000</f>
        <v>21563.121661699999</v>
      </c>
      <c r="S46" s="155">
        <f>+H46-R46</f>
        <v>0</v>
      </c>
    </row>
    <row r="47" spans="2:19" x14ac:dyDescent="0.25">
      <c r="B47" s="149"/>
      <c r="H47" s="168"/>
      <c r="I47" s="169"/>
    </row>
    <row r="48" spans="2:19" x14ac:dyDescent="0.25">
      <c r="C48" s="170"/>
    </row>
    <row r="49" spans="3:4" x14ac:dyDescent="0.25">
      <c r="C49" s="51" t="s">
        <v>56</v>
      </c>
      <c r="D49" s="1"/>
    </row>
    <row r="50" spans="3:4" x14ac:dyDescent="0.25">
      <c r="C50" s="51" t="s">
        <v>57</v>
      </c>
      <c r="D50" s="133" t="s">
        <v>58</v>
      </c>
    </row>
    <row r="51" spans="3:4" x14ac:dyDescent="0.25">
      <c r="C51" s="51" t="s">
        <v>141</v>
      </c>
      <c r="D51" s="1"/>
    </row>
    <row r="52" spans="3:4" x14ac:dyDescent="0.25">
      <c r="C52" s="53" t="s">
        <v>60</v>
      </c>
      <c r="D52" s="134">
        <v>909369.50383135898</v>
      </c>
    </row>
    <row r="53" spans="3:4" x14ac:dyDescent="0.25">
      <c r="C53" s="51" t="s">
        <v>142</v>
      </c>
      <c r="D53" s="1"/>
    </row>
    <row r="54" spans="3:4" x14ac:dyDescent="0.25">
      <c r="C54" s="53" t="s">
        <v>60</v>
      </c>
      <c r="D54" s="134">
        <v>957791.57499999995</v>
      </c>
    </row>
    <row r="55" spans="3:4" x14ac:dyDescent="0.25">
      <c r="C55" s="55" t="s">
        <v>130</v>
      </c>
      <c r="D55" s="133" t="s">
        <v>58</v>
      </c>
    </row>
    <row r="56" spans="3:4" x14ac:dyDescent="0.25">
      <c r="C56" s="55" t="s">
        <v>100</v>
      </c>
      <c r="D56" s="133" t="s">
        <v>58</v>
      </c>
    </row>
    <row r="57" spans="3:4" ht="31.5" x14ac:dyDescent="0.25">
      <c r="C57" s="56" t="s">
        <v>131</v>
      </c>
      <c r="D57" s="133" t="s">
        <v>58</v>
      </c>
    </row>
    <row r="58" spans="3:4" x14ac:dyDescent="0.25">
      <c r="C58" s="55" t="s">
        <v>66</v>
      </c>
      <c r="D58" s="133" t="s">
        <v>58</v>
      </c>
    </row>
    <row r="59" spans="3:4" ht="31.5" x14ac:dyDescent="0.25">
      <c r="C59" s="135" t="s">
        <v>132</v>
      </c>
      <c r="D59" s="133" t="s">
        <v>45</v>
      </c>
    </row>
    <row r="60" spans="3:4" x14ac:dyDescent="0.25">
      <c r="C60" s="51" t="s">
        <v>69</v>
      </c>
      <c r="D60" s="133" t="s">
        <v>45</v>
      </c>
    </row>
    <row r="61" spans="3:4" x14ac:dyDescent="0.25">
      <c r="C61" s="62" t="s">
        <v>74</v>
      </c>
      <c r="D61" s="1"/>
    </row>
    <row r="62" spans="3:4" x14ac:dyDescent="0.25">
      <c r="C62" s="1" t="s">
        <v>133</v>
      </c>
      <c r="D62" s="1"/>
    </row>
    <row r="64" spans="3:4" x14ac:dyDescent="0.25">
      <c r="C64" s="36" t="s">
        <v>75</v>
      </c>
    </row>
  </sheetData>
  <sortState ref="C18:I30">
    <sortCondition descending="1" ref="I18:I30"/>
  </sortState>
  <mergeCells count="8">
    <mergeCell ref="B6:I6"/>
    <mergeCell ref="B7:I7"/>
    <mergeCell ref="B8:I8"/>
    <mergeCell ref="B10:B11"/>
    <mergeCell ref="C10:C11"/>
    <mergeCell ref="D10:D11"/>
    <mergeCell ref="G10:G11"/>
    <mergeCell ref="I10:I11"/>
  </mergeCells>
  <pageMargins left="0" right="0" top="0" bottom="0" header="0" footer="0"/>
  <pageSetup paperSize="9" scale="56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8"/>
  <sheetViews>
    <sheetView view="pageBreakPreview" topLeftCell="B1" zoomScale="87" zoomScaleNormal="85" zoomScaleSheetLayoutView="87" workbookViewId="0">
      <selection activeCell="G24" sqref="A24:XFD24"/>
    </sheetView>
  </sheetViews>
  <sheetFormatPr defaultRowHeight="15.75" x14ac:dyDescent="0.25"/>
  <cols>
    <col min="1" max="1" width="8.140625" style="138" hidden="1" customWidth="1"/>
    <col min="2" max="2" width="7.5703125" style="138" customWidth="1"/>
    <col min="3" max="3" width="58.7109375" style="138" customWidth="1"/>
    <col min="4" max="4" width="16.42578125" style="138" customWidth="1"/>
    <col min="5" max="5" width="18.42578125" style="138" hidden="1" customWidth="1"/>
    <col min="6" max="6" width="18.42578125" style="138" customWidth="1"/>
    <col min="7" max="7" width="10.85546875" style="138" customWidth="1"/>
    <col min="8" max="8" width="16.85546875" style="138" customWidth="1"/>
    <col min="9" max="9" width="14.7109375" style="138" customWidth="1"/>
    <col min="10" max="10" width="17.5703125" style="136" hidden="1" customWidth="1"/>
    <col min="11" max="11" width="21" style="138" hidden="1" customWidth="1"/>
    <col min="12" max="12" width="9.140625" style="139" hidden="1" customWidth="1"/>
    <col min="13" max="13" width="15.140625" style="136" hidden="1" customWidth="1"/>
    <col min="14" max="14" width="0" style="138" hidden="1" customWidth="1"/>
    <col min="15" max="15" width="9.140625" style="138"/>
    <col min="16" max="17" width="9.28515625" style="138" bestFit="1" customWidth="1"/>
    <col min="18" max="256" width="9.140625" style="138"/>
    <col min="257" max="257" width="0" style="138" hidden="1" customWidth="1"/>
    <col min="258" max="258" width="7.5703125" style="138" customWidth="1"/>
    <col min="259" max="259" width="58.7109375" style="138" customWidth="1"/>
    <col min="260" max="260" width="16.42578125" style="138" customWidth="1"/>
    <col min="261" max="261" width="0" style="138" hidden="1" customWidth="1"/>
    <col min="262" max="262" width="18.42578125" style="138" customWidth="1"/>
    <col min="263" max="263" width="10.85546875" style="138" customWidth="1"/>
    <col min="264" max="264" width="16.85546875" style="138" customWidth="1"/>
    <col min="265" max="265" width="14.7109375" style="138" customWidth="1"/>
    <col min="266" max="270" width="0" style="138" hidden="1" customWidth="1"/>
    <col min="271" max="271" width="9.140625" style="138"/>
    <col min="272" max="273" width="9.28515625" style="138" bestFit="1" customWidth="1"/>
    <col min="274" max="512" width="9.140625" style="138"/>
    <col min="513" max="513" width="0" style="138" hidden="1" customWidth="1"/>
    <col min="514" max="514" width="7.5703125" style="138" customWidth="1"/>
    <col min="515" max="515" width="58.7109375" style="138" customWidth="1"/>
    <col min="516" max="516" width="16.42578125" style="138" customWidth="1"/>
    <col min="517" max="517" width="0" style="138" hidden="1" customWidth="1"/>
    <col min="518" max="518" width="18.42578125" style="138" customWidth="1"/>
    <col min="519" max="519" width="10.85546875" style="138" customWidth="1"/>
    <col min="520" max="520" width="16.85546875" style="138" customWidth="1"/>
    <col min="521" max="521" width="14.7109375" style="138" customWidth="1"/>
    <col min="522" max="526" width="0" style="138" hidden="1" customWidth="1"/>
    <col min="527" max="527" width="9.140625" style="138"/>
    <col min="528" max="529" width="9.28515625" style="138" bestFit="1" customWidth="1"/>
    <col min="530" max="768" width="9.140625" style="138"/>
    <col min="769" max="769" width="0" style="138" hidden="1" customWidth="1"/>
    <col min="770" max="770" width="7.5703125" style="138" customWidth="1"/>
    <col min="771" max="771" width="58.7109375" style="138" customWidth="1"/>
    <col min="772" max="772" width="16.42578125" style="138" customWidth="1"/>
    <col min="773" max="773" width="0" style="138" hidden="1" customWidth="1"/>
    <col min="774" max="774" width="18.42578125" style="138" customWidth="1"/>
    <col min="775" max="775" width="10.85546875" style="138" customWidth="1"/>
    <col min="776" max="776" width="16.85546875" style="138" customWidth="1"/>
    <col min="777" max="777" width="14.7109375" style="138" customWidth="1"/>
    <col min="778" max="782" width="0" style="138" hidden="1" customWidth="1"/>
    <col min="783" max="783" width="9.140625" style="138"/>
    <col min="784" max="785" width="9.28515625" style="138" bestFit="1" customWidth="1"/>
    <col min="786" max="1024" width="9.140625" style="138"/>
    <col min="1025" max="1025" width="0" style="138" hidden="1" customWidth="1"/>
    <col min="1026" max="1026" width="7.5703125" style="138" customWidth="1"/>
    <col min="1027" max="1027" width="58.7109375" style="138" customWidth="1"/>
    <col min="1028" max="1028" width="16.42578125" style="138" customWidth="1"/>
    <col min="1029" max="1029" width="0" style="138" hidden="1" customWidth="1"/>
    <col min="1030" max="1030" width="18.42578125" style="138" customWidth="1"/>
    <col min="1031" max="1031" width="10.85546875" style="138" customWidth="1"/>
    <col min="1032" max="1032" width="16.85546875" style="138" customWidth="1"/>
    <col min="1033" max="1033" width="14.7109375" style="138" customWidth="1"/>
    <col min="1034" max="1038" width="0" style="138" hidden="1" customWidth="1"/>
    <col min="1039" max="1039" width="9.140625" style="138"/>
    <col min="1040" max="1041" width="9.28515625" style="138" bestFit="1" customWidth="1"/>
    <col min="1042" max="1280" width="9.140625" style="138"/>
    <col min="1281" max="1281" width="0" style="138" hidden="1" customWidth="1"/>
    <col min="1282" max="1282" width="7.5703125" style="138" customWidth="1"/>
    <col min="1283" max="1283" width="58.7109375" style="138" customWidth="1"/>
    <col min="1284" max="1284" width="16.42578125" style="138" customWidth="1"/>
    <col min="1285" max="1285" width="0" style="138" hidden="1" customWidth="1"/>
    <col min="1286" max="1286" width="18.42578125" style="138" customWidth="1"/>
    <col min="1287" max="1287" width="10.85546875" style="138" customWidth="1"/>
    <col min="1288" max="1288" width="16.85546875" style="138" customWidth="1"/>
    <col min="1289" max="1289" width="14.7109375" style="138" customWidth="1"/>
    <col min="1290" max="1294" width="0" style="138" hidden="1" customWidth="1"/>
    <col min="1295" max="1295" width="9.140625" style="138"/>
    <col min="1296" max="1297" width="9.28515625" style="138" bestFit="1" customWidth="1"/>
    <col min="1298" max="1536" width="9.140625" style="138"/>
    <col min="1537" max="1537" width="0" style="138" hidden="1" customWidth="1"/>
    <col min="1538" max="1538" width="7.5703125" style="138" customWidth="1"/>
    <col min="1539" max="1539" width="58.7109375" style="138" customWidth="1"/>
    <col min="1540" max="1540" width="16.42578125" style="138" customWidth="1"/>
    <col min="1541" max="1541" width="0" style="138" hidden="1" customWidth="1"/>
    <col min="1542" max="1542" width="18.42578125" style="138" customWidth="1"/>
    <col min="1543" max="1543" width="10.85546875" style="138" customWidth="1"/>
    <col min="1544" max="1544" width="16.85546875" style="138" customWidth="1"/>
    <col min="1545" max="1545" width="14.7109375" style="138" customWidth="1"/>
    <col min="1546" max="1550" width="0" style="138" hidden="1" customWidth="1"/>
    <col min="1551" max="1551" width="9.140625" style="138"/>
    <col min="1552" max="1553" width="9.28515625" style="138" bestFit="1" customWidth="1"/>
    <col min="1554" max="1792" width="9.140625" style="138"/>
    <col min="1793" max="1793" width="0" style="138" hidden="1" customWidth="1"/>
    <col min="1794" max="1794" width="7.5703125" style="138" customWidth="1"/>
    <col min="1795" max="1795" width="58.7109375" style="138" customWidth="1"/>
    <col min="1796" max="1796" width="16.42578125" style="138" customWidth="1"/>
    <col min="1797" max="1797" width="0" style="138" hidden="1" customWidth="1"/>
    <col min="1798" max="1798" width="18.42578125" style="138" customWidth="1"/>
    <col min="1799" max="1799" width="10.85546875" style="138" customWidth="1"/>
    <col min="1800" max="1800" width="16.85546875" style="138" customWidth="1"/>
    <col min="1801" max="1801" width="14.7109375" style="138" customWidth="1"/>
    <col min="1802" max="1806" width="0" style="138" hidden="1" customWidth="1"/>
    <col min="1807" max="1807" width="9.140625" style="138"/>
    <col min="1808" max="1809" width="9.28515625" style="138" bestFit="1" customWidth="1"/>
    <col min="1810" max="2048" width="9.140625" style="138"/>
    <col min="2049" max="2049" width="0" style="138" hidden="1" customWidth="1"/>
    <col min="2050" max="2050" width="7.5703125" style="138" customWidth="1"/>
    <col min="2051" max="2051" width="58.7109375" style="138" customWidth="1"/>
    <col min="2052" max="2052" width="16.42578125" style="138" customWidth="1"/>
    <col min="2053" max="2053" width="0" style="138" hidden="1" customWidth="1"/>
    <col min="2054" max="2054" width="18.42578125" style="138" customWidth="1"/>
    <col min="2055" max="2055" width="10.85546875" style="138" customWidth="1"/>
    <col min="2056" max="2056" width="16.85546875" style="138" customWidth="1"/>
    <col min="2057" max="2057" width="14.7109375" style="138" customWidth="1"/>
    <col min="2058" max="2062" width="0" style="138" hidden="1" customWidth="1"/>
    <col min="2063" max="2063" width="9.140625" style="138"/>
    <col min="2064" max="2065" width="9.28515625" style="138" bestFit="1" customWidth="1"/>
    <col min="2066" max="2304" width="9.140625" style="138"/>
    <col min="2305" max="2305" width="0" style="138" hidden="1" customWidth="1"/>
    <col min="2306" max="2306" width="7.5703125" style="138" customWidth="1"/>
    <col min="2307" max="2307" width="58.7109375" style="138" customWidth="1"/>
    <col min="2308" max="2308" width="16.42578125" style="138" customWidth="1"/>
    <col min="2309" max="2309" width="0" style="138" hidden="1" customWidth="1"/>
    <col min="2310" max="2310" width="18.42578125" style="138" customWidth="1"/>
    <col min="2311" max="2311" width="10.85546875" style="138" customWidth="1"/>
    <col min="2312" max="2312" width="16.85546875" style="138" customWidth="1"/>
    <col min="2313" max="2313" width="14.7109375" style="138" customWidth="1"/>
    <col min="2314" max="2318" width="0" style="138" hidden="1" customWidth="1"/>
    <col min="2319" max="2319" width="9.140625" style="138"/>
    <col min="2320" max="2321" width="9.28515625" style="138" bestFit="1" customWidth="1"/>
    <col min="2322" max="2560" width="9.140625" style="138"/>
    <col min="2561" max="2561" width="0" style="138" hidden="1" customWidth="1"/>
    <col min="2562" max="2562" width="7.5703125" style="138" customWidth="1"/>
    <col min="2563" max="2563" width="58.7109375" style="138" customWidth="1"/>
    <col min="2564" max="2564" width="16.42578125" style="138" customWidth="1"/>
    <col min="2565" max="2565" width="0" style="138" hidden="1" customWidth="1"/>
    <col min="2566" max="2566" width="18.42578125" style="138" customWidth="1"/>
    <col min="2567" max="2567" width="10.85546875" style="138" customWidth="1"/>
    <col min="2568" max="2568" width="16.85546875" style="138" customWidth="1"/>
    <col min="2569" max="2569" width="14.7109375" style="138" customWidth="1"/>
    <col min="2570" max="2574" width="0" style="138" hidden="1" customWidth="1"/>
    <col min="2575" max="2575" width="9.140625" style="138"/>
    <col min="2576" max="2577" width="9.28515625" style="138" bestFit="1" customWidth="1"/>
    <col min="2578" max="2816" width="9.140625" style="138"/>
    <col min="2817" max="2817" width="0" style="138" hidden="1" customWidth="1"/>
    <col min="2818" max="2818" width="7.5703125" style="138" customWidth="1"/>
    <col min="2819" max="2819" width="58.7109375" style="138" customWidth="1"/>
    <col min="2820" max="2820" width="16.42578125" style="138" customWidth="1"/>
    <col min="2821" max="2821" width="0" style="138" hidden="1" customWidth="1"/>
    <col min="2822" max="2822" width="18.42578125" style="138" customWidth="1"/>
    <col min="2823" max="2823" width="10.85546875" style="138" customWidth="1"/>
    <col min="2824" max="2824" width="16.85546875" style="138" customWidth="1"/>
    <col min="2825" max="2825" width="14.7109375" style="138" customWidth="1"/>
    <col min="2826" max="2830" width="0" style="138" hidden="1" customWidth="1"/>
    <col min="2831" max="2831" width="9.140625" style="138"/>
    <col min="2832" max="2833" width="9.28515625" style="138" bestFit="1" customWidth="1"/>
    <col min="2834" max="3072" width="9.140625" style="138"/>
    <col min="3073" max="3073" width="0" style="138" hidden="1" customWidth="1"/>
    <col min="3074" max="3074" width="7.5703125" style="138" customWidth="1"/>
    <col min="3075" max="3075" width="58.7109375" style="138" customWidth="1"/>
    <col min="3076" max="3076" width="16.42578125" style="138" customWidth="1"/>
    <col min="3077" max="3077" width="0" style="138" hidden="1" customWidth="1"/>
    <col min="3078" max="3078" width="18.42578125" style="138" customWidth="1"/>
    <col min="3079" max="3079" width="10.85546875" style="138" customWidth="1"/>
    <col min="3080" max="3080" width="16.85546875" style="138" customWidth="1"/>
    <col min="3081" max="3081" width="14.7109375" style="138" customWidth="1"/>
    <col min="3082" max="3086" width="0" style="138" hidden="1" customWidth="1"/>
    <col min="3087" max="3087" width="9.140625" style="138"/>
    <col min="3088" max="3089" width="9.28515625" style="138" bestFit="1" customWidth="1"/>
    <col min="3090" max="3328" width="9.140625" style="138"/>
    <col min="3329" max="3329" width="0" style="138" hidden="1" customWidth="1"/>
    <col min="3330" max="3330" width="7.5703125" style="138" customWidth="1"/>
    <col min="3331" max="3331" width="58.7109375" style="138" customWidth="1"/>
    <col min="3332" max="3332" width="16.42578125" style="138" customWidth="1"/>
    <col min="3333" max="3333" width="0" style="138" hidden="1" customWidth="1"/>
    <col min="3334" max="3334" width="18.42578125" style="138" customWidth="1"/>
    <col min="3335" max="3335" width="10.85546875" style="138" customWidth="1"/>
    <col min="3336" max="3336" width="16.85546875" style="138" customWidth="1"/>
    <col min="3337" max="3337" width="14.7109375" style="138" customWidth="1"/>
    <col min="3338" max="3342" width="0" style="138" hidden="1" customWidth="1"/>
    <col min="3343" max="3343" width="9.140625" style="138"/>
    <col min="3344" max="3345" width="9.28515625" style="138" bestFit="1" customWidth="1"/>
    <col min="3346" max="3584" width="9.140625" style="138"/>
    <col min="3585" max="3585" width="0" style="138" hidden="1" customWidth="1"/>
    <col min="3586" max="3586" width="7.5703125" style="138" customWidth="1"/>
    <col min="3587" max="3587" width="58.7109375" style="138" customWidth="1"/>
    <col min="3588" max="3588" width="16.42578125" style="138" customWidth="1"/>
    <col min="3589" max="3589" width="0" style="138" hidden="1" customWidth="1"/>
    <col min="3590" max="3590" width="18.42578125" style="138" customWidth="1"/>
    <col min="3591" max="3591" width="10.85546875" style="138" customWidth="1"/>
    <col min="3592" max="3592" width="16.85546875" style="138" customWidth="1"/>
    <col min="3593" max="3593" width="14.7109375" style="138" customWidth="1"/>
    <col min="3594" max="3598" width="0" style="138" hidden="1" customWidth="1"/>
    <col min="3599" max="3599" width="9.140625" style="138"/>
    <col min="3600" max="3601" width="9.28515625" style="138" bestFit="1" customWidth="1"/>
    <col min="3602" max="3840" width="9.140625" style="138"/>
    <col min="3841" max="3841" width="0" style="138" hidden="1" customWidth="1"/>
    <col min="3842" max="3842" width="7.5703125" style="138" customWidth="1"/>
    <col min="3843" max="3843" width="58.7109375" style="138" customWidth="1"/>
    <col min="3844" max="3844" width="16.42578125" style="138" customWidth="1"/>
    <col min="3845" max="3845" width="0" style="138" hidden="1" customWidth="1"/>
    <col min="3846" max="3846" width="18.42578125" style="138" customWidth="1"/>
    <col min="3847" max="3847" width="10.85546875" style="138" customWidth="1"/>
    <col min="3848" max="3848" width="16.85546875" style="138" customWidth="1"/>
    <col min="3849" max="3849" width="14.7109375" style="138" customWidth="1"/>
    <col min="3850" max="3854" width="0" style="138" hidden="1" customWidth="1"/>
    <col min="3855" max="3855" width="9.140625" style="138"/>
    <col min="3856" max="3857" width="9.28515625" style="138" bestFit="1" customWidth="1"/>
    <col min="3858" max="4096" width="9.140625" style="138"/>
    <col min="4097" max="4097" width="0" style="138" hidden="1" customWidth="1"/>
    <col min="4098" max="4098" width="7.5703125" style="138" customWidth="1"/>
    <col min="4099" max="4099" width="58.7109375" style="138" customWidth="1"/>
    <col min="4100" max="4100" width="16.42578125" style="138" customWidth="1"/>
    <col min="4101" max="4101" width="0" style="138" hidden="1" customWidth="1"/>
    <col min="4102" max="4102" width="18.42578125" style="138" customWidth="1"/>
    <col min="4103" max="4103" width="10.85546875" style="138" customWidth="1"/>
    <col min="4104" max="4104" width="16.85546875" style="138" customWidth="1"/>
    <col min="4105" max="4105" width="14.7109375" style="138" customWidth="1"/>
    <col min="4106" max="4110" width="0" style="138" hidden="1" customWidth="1"/>
    <col min="4111" max="4111" width="9.140625" style="138"/>
    <col min="4112" max="4113" width="9.28515625" style="138" bestFit="1" customWidth="1"/>
    <col min="4114" max="4352" width="9.140625" style="138"/>
    <col min="4353" max="4353" width="0" style="138" hidden="1" customWidth="1"/>
    <col min="4354" max="4354" width="7.5703125" style="138" customWidth="1"/>
    <col min="4355" max="4355" width="58.7109375" style="138" customWidth="1"/>
    <col min="4356" max="4356" width="16.42578125" style="138" customWidth="1"/>
    <col min="4357" max="4357" width="0" style="138" hidden="1" customWidth="1"/>
    <col min="4358" max="4358" width="18.42578125" style="138" customWidth="1"/>
    <col min="4359" max="4359" width="10.85546875" style="138" customWidth="1"/>
    <col min="4360" max="4360" width="16.85546875" style="138" customWidth="1"/>
    <col min="4361" max="4361" width="14.7109375" style="138" customWidth="1"/>
    <col min="4362" max="4366" width="0" style="138" hidden="1" customWidth="1"/>
    <col min="4367" max="4367" width="9.140625" style="138"/>
    <col min="4368" max="4369" width="9.28515625" style="138" bestFit="1" customWidth="1"/>
    <col min="4370" max="4608" width="9.140625" style="138"/>
    <col min="4609" max="4609" width="0" style="138" hidden="1" customWidth="1"/>
    <col min="4610" max="4610" width="7.5703125" style="138" customWidth="1"/>
    <col min="4611" max="4611" width="58.7109375" style="138" customWidth="1"/>
    <col min="4612" max="4612" width="16.42578125" style="138" customWidth="1"/>
    <col min="4613" max="4613" width="0" style="138" hidden="1" customWidth="1"/>
    <col min="4614" max="4614" width="18.42578125" style="138" customWidth="1"/>
    <col min="4615" max="4615" width="10.85546875" style="138" customWidth="1"/>
    <col min="4616" max="4616" width="16.85546875" style="138" customWidth="1"/>
    <col min="4617" max="4617" width="14.7109375" style="138" customWidth="1"/>
    <col min="4618" max="4622" width="0" style="138" hidden="1" customWidth="1"/>
    <col min="4623" max="4623" width="9.140625" style="138"/>
    <col min="4624" max="4625" width="9.28515625" style="138" bestFit="1" customWidth="1"/>
    <col min="4626" max="4864" width="9.140625" style="138"/>
    <col min="4865" max="4865" width="0" style="138" hidden="1" customWidth="1"/>
    <col min="4866" max="4866" width="7.5703125" style="138" customWidth="1"/>
    <col min="4867" max="4867" width="58.7109375" style="138" customWidth="1"/>
    <col min="4868" max="4868" width="16.42578125" style="138" customWidth="1"/>
    <col min="4869" max="4869" width="0" style="138" hidden="1" customWidth="1"/>
    <col min="4870" max="4870" width="18.42578125" style="138" customWidth="1"/>
    <col min="4871" max="4871" width="10.85546875" style="138" customWidth="1"/>
    <col min="4872" max="4872" width="16.85546875" style="138" customWidth="1"/>
    <col min="4873" max="4873" width="14.7109375" style="138" customWidth="1"/>
    <col min="4874" max="4878" width="0" style="138" hidden="1" customWidth="1"/>
    <col min="4879" max="4879" width="9.140625" style="138"/>
    <col min="4880" max="4881" width="9.28515625" style="138" bestFit="1" customWidth="1"/>
    <col min="4882" max="5120" width="9.140625" style="138"/>
    <col min="5121" max="5121" width="0" style="138" hidden="1" customWidth="1"/>
    <col min="5122" max="5122" width="7.5703125" style="138" customWidth="1"/>
    <col min="5123" max="5123" width="58.7109375" style="138" customWidth="1"/>
    <col min="5124" max="5124" width="16.42578125" style="138" customWidth="1"/>
    <col min="5125" max="5125" width="0" style="138" hidden="1" customWidth="1"/>
    <col min="5126" max="5126" width="18.42578125" style="138" customWidth="1"/>
    <col min="5127" max="5127" width="10.85546875" style="138" customWidth="1"/>
    <col min="5128" max="5128" width="16.85546875" style="138" customWidth="1"/>
    <col min="5129" max="5129" width="14.7109375" style="138" customWidth="1"/>
    <col min="5130" max="5134" width="0" style="138" hidden="1" customWidth="1"/>
    <col min="5135" max="5135" width="9.140625" style="138"/>
    <col min="5136" max="5137" width="9.28515625" style="138" bestFit="1" customWidth="1"/>
    <col min="5138" max="5376" width="9.140625" style="138"/>
    <col min="5377" max="5377" width="0" style="138" hidden="1" customWidth="1"/>
    <col min="5378" max="5378" width="7.5703125" style="138" customWidth="1"/>
    <col min="5379" max="5379" width="58.7109375" style="138" customWidth="1"/>
    <col min="5380" max="5380" width="16.42578125" style="138" customWidth="1"/>
    <col min="5381" max="5381" width="0" style="138" hidden="1" customWidth="1"/>
    <col min="5382" max="5382" width="18.42578125" style="138" customWidth="1"/>
    <col min="5383" max="5383" width="10.85546875" style="138" customWidth="1"/>
    <col min="5384" max="5384" width="16.85546875" style="138" customWidth="1"/>
    <col min="5385" max="5385" width="14.7109375" style="138" customWidth="1"/>
    <col min="5386" max="5390" width="0" style="138" hidden="1" customWidth="1"/>
    <col min="5391" max="5391" width="9.140625" style="138"/>
    <col min="5392" max="5393" width="9.28515625" style="138" bestFit="1" customWidth="1"/>
    <col min="5394" max="5632" width="9.140625" style="138"/>
    <col min="5633" max="5633" width="0" style="138" hidden="1" customWidth="1"/>
    <col min="5634" max="5634" width="7.5703125" style="138" customWidth="1"/>
    <col min="5635" max="5635" width="58.7109375" style="138" customWidth="1"/>
    <col min="5636" max="5636" width="16.42578125" style="138" customWidth="1"/>
    <col min="5637" max="5637" width="0" style="138" hidden="1" customWidth="1"/>
    <col min="5638" max="5638" width="18.42578125" style="138" customWidth="1"/>
    <col min="5639" max="5639" width="10.85546875" style="138" customWidth="1"/>
    <col min="5640" max="5640" width="16.85546875" style="138" customWidth="1"/>
    <col min="5641" max="5641" width="14.7109375" style="138" customWidth="1"/>
    <col min="5642" max="5646" width="0" style="138" hidden="1" customWidth="1"/>
    <col min="5647" max="5647" width="9.140625" style="138"/>
    <col min="5648" max="5649" width="9.28515625" style="138" bestFit="1" customWidth="1"/>
    <col min="5650" max="5888" width="9.140625" style="138"/>
    <col min="5889" max="5889" width="0" style="138" hidden="1" customWidth="1"/>
    <col min="5890" max="5890" width="7.5703125" style="138" customWidth="1"/>
    <col min="5891" max="5891" width="58.7109375" style="138" customWidth="1"/>
    <col min="5892" max="5892" width="16.42578125" style="138" customWidth="1"/>
    <col min="5893" max="5893" width="0" style="138" hidden="1" customWidth="1"/>
    <col min="5894" max="5894" width="18.42578125" style="138" customWidth="1"/>
    <col min="5895" max="5895" width="10.85546875" style="138" customWidth="1"/>
    <col min="5896" max="5896" width="16.85546875" style="138" customWidth="1"/>
    <col min="5897" max="5897" width="14.7109375" style="138" customWidth="1"/>
    <col min="5898" max="5902" width="0" style="138" hidden="1" customWidth="1"/>
    <col min="5903" max="5903" width="9.140625" style="138"/>
    <col min="5904" max="5905" width="9.28515625" style="138" bestFit="1" customWidth="1"/>
    <col min="5906" max="6144" width="9.140625" style="138"/>
    <col min="6145" max="6145" width="0" style="138" hidden="1" customWidth="1"/>
    <col min="6146" max="6146" width="7.5703125" style="138" customWidth="1"/>
    <col min="6147" max="6147" width="58.7109375" style="138" customWidth="1"/>
    <col min="6148" max="6148" width="16.42578125" style="138" customWidth="1"/>
    <col min="6149" max="6149" width="0" style="138" hidden="1" customWidth="1"/>
    <col min="6150" max="6150" width="18.42578125" style="138" customWidth="1"/>
    <col min="6151" max="6151" width="10.85546875" style="138" customWidth="1"/>
    <col min="6152" max="6152" width="16.85546875" style="138" customWidth="1"/>
    <col min="6153" max="6153" width="14.7109375" style="138" customWidth="1"/>
    <col min="6154" max="6158" width="0" style="138" hidden="1" customWidth="1"/>
    <col min="6159" max="6159" width="9.140625" style="138"/>
    <col min="6160" max="6161" width="9.28515625" style="138" bestFit="1" customWidth="1"/>
    <col min="6162" max="6400" width="9.140625" style="138"/>
    <col min="6401" max="6401" width="0" style="138" hidden="1" customWidth="1"/>
    <col min="6402" max="6402" width="7.5703125" style="138" customWidth="1"/>
    <col min="6403" max="6403" width="58.7109375" style="138" customWidth="1"/>
    <col min="6404" max="6404" width="16.42578125" style="138" customWidth="1"/>
    <col min="6405" max="6405" width="0" style="138" hidden="1" customWidth="1"/>
    <col min="6406" max="6406" width="18.42578125" style="138" customWidth="1"/>
    <col min="6407" max="6407" width="10.85546875" style="138" customWidth="1"/>
    <col min="6408" max="6408" width="16.85546875" style="138" customWidth="1"/>
    <col min="6409" max="6409" width="14.7109375" style="138" customWidth="1"/>
    <col min="6410" max="6414" width="0" style="138" hidden="1" customWidth="1"/>
    <col min="6415" max="6415" width="9.140625" style="138"/>
    <col min="6416" max="6417" width="9.28515625" style="138" bestFit="1" customWidth="1"/>
    <col min="6418" max="6656" width="9.140625" style="138"/>
    <col min="6657" max="6657" width="0" style="138" hidden="1" customWidth="1"/>
    <col min="6658" max="6658" width="7.5703125" style="138" customWidth="1"/>
    <col min="6659" max="6659" width="58.7109375" style="138" customWidth="1"/>
    <col min="6660" max="6660" width="16.42578125" style="138" customWidth="1"/>
    <col min="6661" max="6661" width="0" style="138" hidden="1" customWidth="1"/>
    <col min="6662" max="6662" width="18.42578125" style="138" customWidth="1"/>
    <col min="6663" max="6663" width="10.85546875" style="138" customWidth="1"/>
    <col min="6664" max="6664" width="16.85546875" style="138" customWidth="1"/>
    <col min="6665" max="6665" width="14.7109375" style="138" customWidth="1"/>
    <col min="6666" max="6670" width="0" style="138" hidden="1" customWidth="1"/>
    <col min="6671" max="6671" width="9.140625" style="138"/>
    <col min="6672" max="6673" width="9.28515625" style="138" bestFit="1" customWidth="1"/>
    <col min="6674" max="6912" width="9.140625" style="138"/>
    <col min="6913" max="6913" width="0" style="138" hidden="1" customWidth="1"/>
    <col min="6914" max="6914" width="7.5703125" style="138" customWidth="1"/>
    <col min="6915" max="6915" width="58.7109375" style="138" customWidth="1"/>
    <col min="6916" max="6916" width="16.42578125" style="138" customWidth="1"/>
    <col min="6917" max="6917" width="0" style="138" hidden="1" customWidth="1"/>
    <col min="6918" max="6918" width="18.42578125" style="138" customWidth="1"/>
    <col min="6919" max="6919" width="10.85546875" style="138" customWidth="1"/>
    <col min="6920" max="6920" width="16.85546875" style="138" customWidth="1"/>
    <col min="6921" max="6921" width="14.7109375" style="138" customWidth="1"/>
    <col min="6922" max="6926" width="0" style="138" hidden="1" customWidth="1"/>
    <col min="6927" max="6927" width="9.140625" style="138"/>
    <col min="6928" max="6929" width="9.28515625" style="138" bestFit="1" customWidth="1"/>
    <col min="6930" max="7168" width="9.140625" style="138"/>
    <col min="7169" max="7169" width="0" style="138" hidden="1" customWidth="1"/>
    <col min="7170" max="7170" width="7.5703125" style="138" customWidth="1"/>
    <col min="7171" max="7171" width="58.7109375" style="138" customWidth="1"/>
    <col min="7172" max="7172" width="16.42578125" style="138" customWidth="1"/>
    <col min="7173" max="7173" width="0" style="138" hidden="1" customWidth="1"/>
    <col min="7174" max="7174" width="18.42578125" style="138" customWidth="1"/>
    <col min="7175" max="7175" width="10.85546875" style="138" customWidth="1"/>
    <col min="7176" max="7176" width="16.85546875" style="138" customWidth="1"/>
    <col min="7177" max="7177" width="14.7109375" style="138" customWidth="1"/>
    <col min="7178" max="7182" width="0" style="138" hidden="1" customWidth="1"/>
    <col min="7183" max="7183" width="9.140625" style="138"/>
    <col min="7184" max="7185" width="9.28515625" style="138" bestFit="1" customWidth="1"/>
    <col min="7186" max="7424" width="9.140625" style="138"/>
    <col min="7425" max="7425" width="0" style="138" hidden="1" customWidth="1"/>
    <col min="7426" max="7426" width="7.5703125" style="138" customWidth="1"/>
    <col min="7427" max="7427" width="58.7109375" style="138" customWidth="1"/>
    <col min="7428" max="7428" width="16.42578125" style="138" customWidth="1"/>
    <col min="7429" max="7429" width="0" style="138" hidden="1" customWidth="1"/>
    <col min="7430" max="7430" width="18.42578125" style="138" customWidth="1"/>
    <col min="7431" max="7431" width="10.85546875" style="138" customWidth="1"/>
    <col min="7432" max="7432" width="16.85546875" style="138" customWidth="1"/>
    <col min="7433" max="7433" width="14.7109375" style="138" customWidth="1"/>
    <col min="7434" max="7438" width="0" style="138" hidden="1" customWidth="1"/>
    <col min="7439" max="7439" width="9.140625" style="138"/>
    <col min="7440" max="7441" width="9.28515625" style="138" bestFit="1" customWidth="1"/>
    <col min="7442" max="7680" width="9.140625" style="138"/>
    <col min="7681" max="7681" width="0" style="138" hidden="1" customWidth="1"/>
    <col min="7682" max="7682" width="7.5703125" style="138" customWidth="1"/>
    <col min="7683" max="7683" width="58.7109375" style="138" customWidth="1"/>
    <col min="7684" max="7684" width="16.42578125" style="138" customWidth="1"/>
    <col min="7685" max="7685" width="0" style="138" hidden="1" customWidth="1"/>
    <col min="7686" max="7686" width="18.42578125" style="138" customWidth="1"/>
    <col min="7687" max="7687" width="10.85546875" style="138" customWidth="1"/>
    <col min="7688" max="7688" width="16.85546875" style="138" customWidth="1"/>
    <col min="7689" max="7689" width="14.7109375" style="138" customWidth="1"/>
    <col min="7690" max="7694" width="0" style="138" hidden="1" customWidth="1"/>
    <col min="7695" max="7695" width="9.140625" style="138"/>
    <col min="7696" max="7697" width="9.28515625" style="138" bestFit="1" customWidth="1"/>
    <col min="7698" max="7936" width="9.140625" style="138"/>
    <col min="7937" max="7937" width="0" style="138" hidden="1" customWidth="1"/>
    <col min="7938" max="7938" width="7.5703125" style="138" customWidth="1"/>
    <col min="7939" max="7939" width="58.7109375" style="138" customWidth="1"/>
    <col min="7940" max="7940" width="16.42578125" style="138" customWidth="1"/>
    <col min="7941" max="7941" width="0" style="138" hidden="1" customWidth="1"/>
    <col min="7942" max="7942" width="18.42578125" style="138" customWidth="1"/>
    <col min="7943" max="7943" width="10.85546875" style="138" customWidth="1"/>
    <col min="7944" max="7944" width="16.85546875" style="138" customWidth="1"/>
    <col min="7945" max="7945" width="14.7109375" style="138" customWidth="1"/>
    <col min="7946" max="7950" width="0" style="138" hidden="1" customWidth="1"/>
    <col min="7951" max="7951" width="9.140625" style="138"/>
    <col min="7952" max="7953" width="9.28515625" style="138" bestFit="1" customWidth="1"/>
    <col min="7954" max="8192" width="9.140625" style="138"/>
    <col min="8193" max="8193" width="0" style="138" hidden="1" customWidth="1"/>
    <col min="8194" max="8194" width="7.5703125" style="138" customWidth="1"/>
    <col min="8195" max="8195" width="58.7109375" style="138" customWidth="1"/>
    <col min="8196" max="8196" width="16.42578125" style="138" customWidth="1"/>
    <col min="8197" max="8197" width="0" style="138" hidden="1" customWidth="1"/>
    <col min="8198" max="8198" width="18.42578125" style="138" customWidth="1"/>
    <col min="8199" max="8199" width="10.85546875" style="138" customWidth="1"/>
    <col min="8200" max="8200" width="16.85546875" style="138" customWidth="1"/>
    <col min="8201" max="8201" width="14.7109375" style="138" customWidth="1"/>
    <col min="8202" max="8206" width="0" style="138" hidden="1" customWidth="1"/>
    <col min="8207" max="8207" width="9.140625" style="138"/>
    <col min="8208" max="8209" width="9.28515625" style="138" bestFit="1" customWidth="1"/>
    <col min="8210" max="8448" width="9.140625" style="138"/>
    <col min="8449" max="8449" width="0" style="138" hidden="1" customWidth="1"/>
    <col min="8450" max="8450" width="7.5703125" style="138" customWidth="1"/>
    <col min="8451" max="8451" width="58.7109375" style="138" customWidth="1"/>
    <col min="8452" max="8452" width="16.42578125" style="138" customWidth="1"/>
    <col min="8453" max="8453" width="0" style="138" hidden="1" customWidth="1"/>
    <col min="8454" max="8454" width="18.42578125" style="138" customWidth="1"/>
    <col min="8455" max="8455" width="10.85546875" style="138" customWidth="1"/>
    <col min="8456" max="8456" width="16.85546875" style="138" customWidth="1"/>
    <col min="8457" max="8457" width="14.7109375" style="138" customWidth="1"/>
    <col min="8458" max="8462" width="0" style="138" hidden="1" customWidth="1"/>
    <col min="8463" max="8463" width="9.140625" style="138"/>
    <col min="8464" max="8465" width="9.28515625" style="138" bestFit="1" customWidth="1"/>
    <col min="8466" max="8704" width="9.140625" style="138"/>
    <col min="8705" max="8705" width="0" style="138" hidden="1" customWidth="1"/>
    <col min="8706" max="8706" width="7.5703125" style="138" customWidth="1"/>
    <col min="8707" max="8707" width="58.7109375" style="138" customWidth="1"/>
    <col min="8708" max="8708" width="16.42578125" style="138" customWidth="1"/>
    <col min="8709" max="8709" width="0" style="138" hidden="1" customWidth="1"/>
    <col min="8710" max="8710" width="18.42578125" style="138" customWidth="1"/>
    <col min="8711" max="8711" width="10.85546875" style="138" customWidth="1"/>
    <col min="8712" max="8712" width="16.85546875" style="138" customWidth="1"/>
    <col min="8713" max="8713" width="14.7109375" style="138" customWidth="1"/>
    <col min="8714" max="8718" width="0" style="138" hidden="1" customWidth="1"/>
    <col min="8719" max="8719" width="9.140625" style="138"/>
    <col min="8720" max="8721" width="9.28515625" style="138" bestFit="1" customWidth="1"/>
    <col min="8722" max="8960" width="9.140625" style="138"/>
    <col min="8961" max="8961" width="0" style="138" hidden="1" customWidth="1"/>
    <col min="8962" max="8962" width="7.5703125" style="138" customWidth="1"/>
    <col min="8963" max="8963" width="58.7109375" style="138" customWidth="1"/>
    <col min="8964" max="8964" width="16.42578125" style="138" customWidth="1"/>
    <col min="8965" max="8965" width="0" style="138" hidden="1" customWidth="1"/>
    <col min="8966" max="8966" width="18.42578125" style="138" customWidth="1"/>
    <col min="8967" max="8967" width="10.85546875" style="138" customWidth="1"/>
    <col min="8968" max="8968" width="16.85546875" style="138" customWidth="1"/>
    <col min="8969" max="8969" width="14.7109375" style="138" customWidth="1"/>
    <col min="8970" max="8974" width="0" style="138" hidden="1" customWidth="1"/>
    <col min="8975" max="8975" width="9.140625" style="138"/>
    <col min="8976" max="8977" width="9.28515625" style="138" bestFit="1" customWidth="1"/>
    <col min="8978" max="9216" width="9.140625" style="138"/>
    <col min="9217" max="9217" width="0" style="138" hidden="1" customWidth="1"/>
    <col min="9218" max="9218" width="7.5703125" style="138" customWidth="1"/>
    <col min="9219" max="9219" width="58.7109375" style="138" customWidth="1"/>
    <col min="9220" max="9220" width="16.42578125" style="138" customWidth="1"/>
    <col min="9221" max="9221" width="0" style="138" hidden="1" customWidth="1"/>
    <col min="9222" max="9222" width="18.42578125" style="138" customWidth="1"/>
    <col min="9223" max="9223" width="10.85546875" style="138" customWidth="1"/>
    <col min="9224" max="9224" width="16.85546875" style="138" customWidth="1"/>
    <col min="9225" max="9225" width="14.7109375" style="138" customWidth="1"/>
    <col min="9226" max="9230" width="0" style="138" hidden="1" customWidth="1"/>
    <col min="9231" max="9231" width="9.140625" style="138"/>
    <col min="9232" max="9233" width="9.28515625" style="138" bestFit="1" customWidth="1"/>
    <col min="9234" max="9472" width="9.140625" style="138"/>
    <col min="9473" max="9473" width="0" style="138" hidden="1" customWidth="1"/>
    <col min="9474" max="9474" width="7.5703125" style="138" customWidth="1"/>
    <col min="9475" max="9475" width="58.7109375" style="138" customWidth="1"/>
    <col min="9476" max="9476" width="16.42578125" style="138" customWidth="1"/>
    <col min="9477" max="9477" width="0" style="138" hidden="1" customWidth="1"/>
    <col min="9478" max="9478" width="18.42578125" style="138" customWidth="1"/>
    <col min="9479" max="9479" width="10.85546875" style="138" customWidth="1"/>
    <col min="9480" max="9480" width="16.85546875" style="138" customWidth="1"/>
    <col min="9481" max="9481" width="14.7109375" style="138" customWidth="1"/>
    <col min="9482" max="9486" width="0" style="138" hidden="1" customWidth="1"/>
    <col min="9487" max="9487" width="9.140625" style="138"/>
    <col min="9488" max="9489" width="9.28515625" style="138" bestFit="1" customWidth="1"/>
    <col min="9490" max="9728" width="9.140625" style="138"/>
    <col min="9729" max="9729" width="0" style="138" hidden="1" customWidth="1"/>
    <col min="9730" max="9730" width="7.5703125" style="138" customWidth="1"/>
    <col min="9731" max="9731" width="58.7109375" style="138" customWidth="1"/>
    <col min="9732" max="9732" width="16.42578125" style="138" customWidth="1"/>
    <col min="9733" max="9733" width="0" style="138" hidden="1" customWidth="1"/>
    <col min="9734" max="9734" width="18.42578125" style="138" customWidth="1"/>
    <col min="9735" max="9735" width="10.85546875" style="138" customWidth="1"/>
    <col min="9736" max="9736" width="16.85546875" style="138" customWidth="1"/>
    <col min="9737" max="9737" width="14.7109375" style="138" customWidth="1"/>
    <col min="9738" max="9742" width="0" style="138" hidden="1" customWidth="1"/>
    <col min="9743" max="9743" width="9.140625" style="138"/>
    <col min="9744" max="9745" width="9.28515625" style="138" bestFit="1" customWidth="1"/>
    <col min="9746" max="9984" width="9.140625" style="138"/>
    <col min="9985" max="9985" width="0" style="138" hidden="1" customWidth="1"/>
    <col min="9986" max="9986" width="7.5703125" style="138" customWidth="1"/>
    <col min="9987" max="9987" width="58.7109375" style="138" customWidth="1"/>
    <col min="9988" max="9988" width="16.42578125" style="138" customWidth="1"/>
    <col min="9989" max="9989" width="0" style="138" hidden="1" customWidth="1"/>
    <col min="9990" max="9990" width="18.42578125" style="138" customWidth="1"/>
    <col min="9991" max="9991" width="10.85546875" style="138" customWidth="1"/>
    <col min="9992" max="9992" width="16.85546875" style="138" customWidth="1"/>
    <col min="9993" max="9993" width="14.7109375" style="138" customWidth="1"/>
    <col min="9994" max="9998" width="0" style="138" hidden="1" customWidth="1"/>
    <col min="9999" max="9999" width="9.140625" style="138"/>
    <col min="10000" max="10001" width="9.28515625" style="138" bestFit="1" customWidth="1"/>
    <col min="10002" max="10240" width="9.140625" style="138"/>
    <col min="10241" max="10241" width="0" style="138" hidden="1" customWidth="1"/>
    <col min="10242" max="10242" width="7.5703125" style="138" customWidth="1"/>
    <col min="10243" max="10243" width="58.7109375" style="138" customWidth="1"/>
    <col min="10244" max="10244" width="16.42578125" style="138" customWidth="1"/>
    <col min="10245" max="10245" width="0" style="138" hidden="1" customWidth="1"/>
    <col min="10246" max="10246" width="18.42578125" style="138" customWidth="1"/>
    <col min="10247" max="10247" width="10.85546875" style="138" customWidth="1"/>
    <col min="10248" max="10248" width="16.85546875" style="138" customWidth="1"/>
    <col min="10249" max="10249" width="14.7109375" style="138" customWidth="1"/>
    <col min="10250" max="10254" width="0" style="138" hidden="1" customWidth="1"/>
    <col min="10255" max="10255" width="9.140625" style="138"/>
    <col min="10256" max="10257" width="9.28515625" style="138" bestFit="1" customWidth="1"/>
    <col min="10258" max="10496" width="9.140625" style="138"/>
    <col min="10497" max="10497" width="0" style="138" hidden="1" customWidth="1"/>
    <col min="10498" max="10498" width="7.5703125" style="138" customWidth="1"/>
    <col min="10499" max="10499" width="58.7109375" style="138" customWidth="1"/>
    <col min="10500" max="10500" width="16.42578125" style="138" customWidth="1"/>
    <col min="10501" max="10501" width="0" style="138" hidden="1" customWidth="1"/>
    <col min="10502" max="10502" width="18.42578125" style="138" customWidth="1"/>
    <col min="10503" max="10503" width="10.85546875" style="138" customWidth="1"/>
    <col min="10504" max="10504" width="16.85546875" style="138" customWidth="1"/>
    <col min="10505" max="10505" width="14.7109375" style="138" customWidth="1"/>
    <col min="10506" max="10510" width="0" style="138" hidden="1" customWidth="1"/>
    <col min="10511" max="10511" width="9.140625" style="138"/>
    <col min="10512" max="10513" width="9.28515625" style="138" bestFit="1" customWidth="1"/>
    <col min="10514" max="10752" width="9.140625" style="138"/>
    <col min="10753" max="10753" width="0" style="138" hidden="1" customWidth="1"/>
    <col min="10754" max="10754" width="7.5703125" style="138" customWidth="1"/>
    <col min="10755" max="10755" width="58.7109375" style="138" customWidth="1"/>
    <col min="10756" max="10756" width="16.42578125" style="138" customWidth="1"/>
    <col min="10757" max="10757" width="0" style="138" hidden="1" customWidth="1"/>
    <col min="10758" max="10758" width="18.42578125" style="138" customWidth="1"/>
    <col min="10759" max="10759" width="10.85546875" style="138" customWidth="1"/>
    <col min="10760" max="10760" width="16.85546875" style="138" customWidth="1"/>
    <col min="10761" max="10761" width="14.7109375" style="138" customWidth="1"/>
    <col min="10762" max="10766" width="0" style="138" hidden="1" customWidth="1"/>
    <col min="10767" max="10767" width="9.140625" style="138"/>
    <col min="10768" max="10769" width="9.28515625" style="138" bestFit="1" customWidth="1"/>
    <col min="10770" max="11008" width="9.140625" style="138"/>
    <col min="11009" max="11009" width="0" style="138" hidden="1" customWidth="1"/>
    <col min="11010" max="11010" width="7.5703125" style="138" customWidth="1"/>
    <col min="11011" max="11011" width="58.7109375" style="138" customWidth="1"/>
    <col min="11012" max="11012" width="16.42578125" style="138" customWidth="1"/>
    <col min="11013" max="11013" width="0" style="138" hidden="1" customWidth="1"/>
    <col min="11014" max="11014" width="18.42578125" style="138" customWidth="1"/>
    <col min="11015" max="11015" width="10.85546875" style="138" customWidth="1"/>
    <col min="11016" max="11016" width="16.85546875" style="138" customWidth="1"/>
    <col min="11017" max="11017" width="14.7109375" style="138" customWidth="1"/>
    <col min="11018" max="11022" width="0" style="138" hidden="1" customWidth="1"/>
    <col min="11023" max="11023" width="9.140625" style="138"/>
    <col min="11024" max="11025" width="9.28515625" style="138" bestFit="1" customWidth="1"/>
    <col min="11026" max="11264" width="9.140625" style="138"/>
    <col min="11265" max="11265" width="0" style="138" hidden="1" customWidth="1"/>
    <col min="11266" max="11266" width="7.5703125" style="138" customWidth="1"/>
    <col min="11267" max="11267" width="58.7109375" style="138" customWidth="1"/>
    <col min="11268" max="11268" width="16.42578125" style="138" customWidth="1"/>
    <col min="11269" max="11269" width="0" style="138" hidden="1" customWidth="1"/>
    <col min="11270" max="11270" width="18.42578125" style="138" customWidth="1"/>
    <col min="11271" max="11271" width="10.85546875" style="138" customWidth="1"/>
    <col min="11272" max="11272" width="16.85546875" style="138" customWidth="1"/>
    <col min="11273" max="11273" width="14.7109375" style="138" customWidth="1"/>
    <col min="11274" max="11278" width="0" style="138" hidden="1" customWidth="1"/>
    <col min="11279" max="11279" width="9.140625" style="138"/>
    <col min="11280" max="11281" width="9.28515625" style="138" bestFit="1" customWidth="1"/>
    <col min="11282" max="11520" width="9.140625" style="138"/>
    <col min="11521" max="11521" width="0" style="138" hidden="1" customWidth="1"/>
    <col min="11522" max="11522" width="7.5703125" style="138" customWidth="1"/>
    <col min="11523" max="11523" width="58.7109375" style="138" customWidth="1"/>
    <col min="11524" max="11524" width="16.42578125" style="138" customWidth="1"/>
    <col min="11525" max="11525" width="0" style="138" hidden="1" customWidth="1"/>
    <col min="11526" max="11526" width="18.42578125" style="138" customWidth="1"/>
    <col min="11527" max="11527" width="10.85546875" style="138" customWidth="1"/>
    <col min="11528" max="11528" width="16.85546875" style="138" customWidth="1"/>
    <col min="11529" max="11529" width="14.7109375" style="138" customWidth="1"/>
    <col min="11530" max="11534" width="0" style="138" hidden="1" customWidth="1"/>
    <col min="11535" max="11535" width="9.140625" style="138"/>
    <col min="11536" max="11537" width="9.28515625" style="138" bestFit="1" customWidth="1"/>
    <col min="11538" max="11776" width="9.140625" style="138"/>
    <col min="11777" max="11777" width="0" style="138" hidden="1" customWidth="1"/>
    <col min="11778" max="11778" width="7.5703125" style="138" customWidth="1"/>
    <col min="11779" max="11779" width="58.7109375" style="138" customWidth="1"/>
    <col min="11780" max="11780" width="16.42578125" style="138" customWidth="1"/>
    <col min="11781" max="11781" width="0" style="138" hidden="1" customWidth="1"/>
    <col min="11782" max="11782" width="18.42578125" style="138" customWidth="1"/>
    <col min="11783" max="11783" width="10.85546875" style="138" customWidth="1"/>
    <col min="11784" max="11784" width="16.85546875" style="138" customWidth="1"/>
    <col min="11785" max="11785" width="14.7109375" style="138" customWidth="1"/>
    <col min="11786" max="11790" width="0" style="138" hidden="1" customWidth="1"/>
    <col min="11791" max="11791" width="9.140625" style="138"/>
    <col min="11792" max="11793" width="9.28515625" style="138" bestFit="1" customWidth="1"/>
    <col min="11794" max="12032" width="9.140625" style="138"/>
    <col min="12033" max="12033" width="0" style="138" hidden="1" customWidth="1"/>
    <col min="12034" max="12034" width="7.5703125" style="138" customWidth="1"/>
    <col min="12035" max="12035" width="58.7109375" style="138" customWidth="1"/>
    <col min="12036" max="12036" width="16.42578125" style="138" customWidth="1"/>
    <col min="12037" max="12037" width="0" style="138" hidden="1" customWidth="1"/>
    <col min="12038" max="12038" width="18.42578125" style="138" customWidth="1"/>
    <col min="12039" max="12039" width="10.85546875" style="138" customWidth="1"/>
    <col min="12040" max="12040" width="16.85546875" style="138" customWidth="1"/>
    <col min="12041" max="12041" width="14.7109375" style="138" customWidth="1"/>
    <col min="12042" max="12046" width="0" style="138" hidden="1" customWidth="1"/>
    <col min="12047" max="12047" width="9.140625" style="138"/>
    <col min="12048" max="12049" width="9.28515625" style="138" bestFit="1" customWidth="1"/>
    <col min="12050" max="12288" width="9.140625" style="138"/>
    <col min="12289" max="12289" width="0" style="138" hidden="1" customWidth="1"/>
    <col min="12290" max="12290" width="7.5703125" style="138" customWidth="1"/>
    <col min="12291" max="12291" width="58.7109375" style="138" customWidth="1"/>
    <col min="12292" max="12292" width="16.42578125" style="138" customWidth="1"/>
    <col min="12293" max="12293" width="0" style="138" hidden="1" customWidth="1"/>
    <col min="12294" max="12294" width="18.42578125" style="138" customWidth="1"/>
    <col min="12295" max="12295" width="10.85546875" style="138" customWidth="1"/>
    <col min="12296" max="12296" width="16.85546875" style="138" customWidth="1"/>
    <col min="12297" max="12297" width="14.7109375" style="138" customWidth="1"/>
    <col min="12298" max="12302" width="0" style="138" hidden="1" customWidth="1"/>
    <col min="12303" max="12303" width="9.140625" style="138"/>
    <col min="12304" max="12305" width="9.28515625" style="138" bestFit="1" customWidth="1"/>
    <col min="12306" max="12544" width="9.140625" style="138"/>
    <col min="12545" max="12545" width="0" style="138" hidden="1" customWidth="1"/>
    <col min="12546" max="12546" width="7.5703125" style="138" customWidth="1"/>
    <col min="12547" max="12547" width="58.7109375" style="138" customWidth="1"/>
    <col min="12548" max="12548" width="16.42578125" style="138" customWidth="1"/>
    <col min="12549" max="12549" width="0" style="138" hidden="1" customWidth="1"/>
    <col min="12550" max="12550" width="18.42578125" style="138" customWidth="1"/>
    <col min="12551" max="12551" width="10.85546875" style="138" customWidth="1"/>
    <col min="12552" max="12552" width="16.85546875" style="138" customWidth="1"/>
    <col min="12553" max="12553" width="14.7109375" style="138" customWidth="1"/>
    <col min="12554" max="12558" width="0" style="138" hidden="1" customWidth="1"/>
    <col min="12559" max="12559" width="9.140625" style="138"/>
    <col min="12560" max="12561" width="9.28515625" style="138" bestFit="1" customWidth="1"/>
    <col min="12562" max="12800" width="9.140625" style="138"/>
    <col min="12801" max="12801" width="0" style="138" hidden="1" customWidth="1"/>
    <col min="12802" max="12802" width="7.5703125" style="138" customWidth="1"/>
    <col min="12803" max="12803" width="58.7109375" style="138" customWidth="1"/>
    <col min="12804" max="12804" width="16.42578125" style="138" customWidth="1"/>
    <col min="12805" max="12805" width="0" style="138" hidden="1" customWidth="1"/>
    <col min="12806" max="12806" width="18.42578125" style="138" customWidth="1"/>
    <col min="12807" max="12807" width="10.85546875" style="138" customWidth="1"/>
    <col min="12808" max="12808" width="16.85546875" style="138" customWidth="1"/>
    <col min="12809" max="12809" width="14.7109375" style="138" customWidth="1"/>
    <col min="12810" max="12814" width="0" style="138" hidden="1" customWidth="1"/>
    <col min="12815" max="12815" width="9.140625" style="138"/>
    <col min="12816" max="12817" width="9.28515625" style="138" bestFit="1" customWidth="1"/>
    <col min="12818" max="13056" width="9.140625" style="138"/>
    <col min="13057" max="13057" width="0" style="138" hidden="1" customWidth="1"/>
    <col min="13058" max="13058" width="7.5703125" style="138" customWidth="1"/>
    <col min="13059" max="13059" width="58.7109375" style="138" customWidth="1"/>
    <col min="13060" max="13060" width="16.42578125" style="138" customWidth="1"/>
    <col min="13061" max="13061" width="0" style="138" hidden="1" customWidth="1"/>
    <col min="13062" max="13062" width="18.42578125" style="138" customWidth="1"/>
    <col min="13063" max="13063" width="10.85546875" style="138" customWidth="1"/>
    <col min="13064" max="13064" width="16.85546875" style="138" customWidth="1"/>
    <col min="13065" max="13065" width="14.7109375" style="138" customWidth="1"/>
    <col min="13066" max="13070" width="0" style="138" hidden="1" customWidth="1"/>
    <col min="13071" max="13071" width="9.140625" style="138"/>
    <col min="13072" max="13073" width="9.28515625" style="138" bestFit="1" customWidth="1"/>
    <col min="13074" max="13312" width="9.140625" style="138"/>
    <col min="13313" max="13313" width="0" style="138" hidden="1" customWidth="1"/>
    <col min="13314" max="13314" width="7.5703125" style="138" customWidth="1"/>
    <col min="13315" max="13315" width="58.7109375" style="138" customWidth="1"/>
    <col min="13316" max="13316" width="16.42578125" style="138" customWidth="1"/>
    <col min="13317" max="13317" width="0" style="138" hidden="1" customWidth="1"/>
    <col min="13318" max="13318" width="18.42578125" style="138" customWidth="1"/>
    <col min="13319" max="13319" width="10.85546875" style="138" customWidth="1"/>
    <col min="13320" max="13320" width="16.85546875" style="138" customWidth="1"/>
    <col min="13321" max="13321" width="14.7109375" style="138" customWidth="1"/>
    <col min="13322" max="13326" width="0" style="138" hidden="1" customWidth="1"/>
    <col min="13327" max="13327" width="9.140625" style="138"/>
    <col min="13328" max="13329" width="9.28515625" style="138" bestFit="1" customWidth="1"/>
    <col min="13330" max="13568" width="9.140625" style="138"/>
    <col min="13569" max="13569" width="0" style="138" hidden="1" customWidth="1"/>
    <col min="13570" max="13570" width="7.5703125" style="138" customWidth="1"/>
    <col min="13571" max="13571" width="58.7109375" style="138" customWidth="1"/>
    <col min="13572" max="13572" width="16.42578125" style="138" customWidth="1"/>
    <col min="13573" max="13573" width="0" style="138" hidden="1" customWidth="1"/>
    <col min="13574" max="13574" width="18.42578125" style="138" customWidth="1"/>
    <col min="13575" max="13575" width="10.85546875" style="138" customWidth="1"/>
    <col min="13576" max="13576" width="16.85546875" style="138" customWidth="1"/>
    <col min="13577" max="13577" width="14.7109375" style="138" customWidth="1"/>
    <col min="13578" max="13582" width="0" style="138" hidden="1" customWidth="1"/>
    <col min="13583" max="13583" width="9.140625" style="138"/>
    <col min="13584" max="13585" width="9.28515625" style="138" bestFit="1" customWidth="1"/>
    <col min="13586" max="13824" width="9.140625" style="138"/>
    <col min="13825" max="13825" width="0" style="138" hidden="1" customWidth="1"/>
    <col min="13826" max="13826" width="7.5703125" style="138" customWidth="1"/>
    <col min="13827" max="13827" width="58.7109375" style="138" customWidth="1"/>
    <col min="13828" max="13828" width="16.42578125" style="138" customWidth="1"/>
    <col min="13829" max="13829" width="0" style="138" hidden="1" customWidth="1"/>
    <col min="13830" max="13830" width="18.42578125" style="138" customWidth="1"/>
    <col min="13831" max="13831" width="10.85546875" style="138" customWidth="1"/>
    <col min="13832" max="13832" width="16.85546875" style="138" customWidth="1"/>
    <col min="13833" max="13833" width="14.7109375" style="138" customWidth="1"/>
    <col min="13834" max="13838" width="0" style="138" hidden="1" customWidth="1"/>
    <col min="13839" max="13839" width="9.140625" style="138"/>
    <col min="13840" max="13841" width="9.28515625" style="138" bestFit="1" customWidth="1"/>
    <col min="13842" max="14080" width="9.140625" style="138"/>
    <col min="14081" max="14081" width="0" style="138" hidden="1" customWidth="1"/>
    <col min="14082" max="14082" width="7.5703125" style="138" customWidth="1"/>
    <col min="14083" max="14083" width="58.7109375" style="138" customWidth="1"/>
    <col min="14084" max="14084" width="16.42578125" style="138" customWidth="1"/>
    <col min="14085" max="14085" width="0" style="138" hidden="1" customWidth="1"/>
    <col min="14086" max="14086" width="18.42578125" style="138" customWidth="1"/>
    <col min="14087" max="14087" width="10.85546875" style="138" customWidth="1"/>
    <col min="14088" max="14088" width="16.85546875" style="138" customWidth="1"/>
    <col min="14089" max="14089" width="14.7109375" style="138" customWidth="1"/>
    <col min="14090" max="14094" width="0" style="138" hidden="1" customWidth="1"/>
    <col min="14095" max="14095" width="9.140625" style="138"/>
    <col min="14096" max="14097" width="9.28515625" style="138" bestFit="1" customWidth="1"/>
    <col min="14098" max="14336" width="9.140625" style="138"/>
    <col min="14337" max="14337" width="0" style="138" hidden="1" customWidth="1"/>
    <col min="14338" max="14338" width="7.5703125" style="138" customWidth="1"/>
    <col min="14339" max="14339" width="58.7109375" style="138" customWidth="1"/>
    <col min="14340" max="14340" width="16.42578125" style="138" customWidth="1"/>
    <col min="14341" max="14341" width="0" style="138" hidden="1" customWidth="1"/>
    <col min="14342" max="14342" width="18.42578125" style="138" customWidth="1"/>
    <col min="14343" max="14343" width="10.85546875" style="138" customWidth="1"/>
    <col min="14344" max="14344" width="16.85546875" style="138" customWidth="1"/>
    <col min="14345" max="14345" width="14.7109375" style="138" customWidth="1"/>
    <col min="14346" max="14350" width="0" style="138" hidden="1" customWidth="1"/>
    <col min="14351" max="14351" width="9.140625" style="138"/>
    <col min="14352" max="14353" width="9.28515625" style="138" bestFit="1" customWidth="1"/>
    <col min="14354" max="14592" width="9.140625" style="138"/>
    <col min="14593" max="14593" width="0" style="138" hidden="1" customWidth="1"/>
    <col min="14594" max="14594" width="7.5703125" style="138" customWidth="1"/>
    <col min="14595" max="14595" width="58.7109375" style="138" customWidth="1"/>
    <col min="14596" max="14596" width="16.42578125" style="138" customWidth="1"/>
    <col min="14597" max="14597" width="0" style="138" hidden="1" customWidth="1"/>
    <col min="14598" max="14598" width="18.42578125" style="138" customWidth="1"/>
    <col min="14599" max="14599" width="10.85546875" style="138" customWidth="1"/>
    <col min="14600" max="14600" width="16.85546875" style="138" customWidth="1"/>
    <col min="14601" max="14601" width="14.7109375" style="138" customWidth="1"/>
    <col min="14602" max="14606" width="0" style="138" hidden="1" customWidth="1"/>
    <col min="14607" max="14607" width="9.140625" style="138"/>
    <col min="14608" max="14609" width="9.28515625" style="138" bestFit="1" customWidth="1"/>
    <col min="14610" max="14848" width="9.140625" style="138"/>
    <col min="14849" max="14849" width="0" style="138" hidden="1" customWidth="1"/>
    <col min="14850" max="14850" width="7.5703125" style="138" customWidth="1"/>
    <col min="14851" max="14851" width="58.7109375" style="138" customWidth="1"/>
    <col min="14852" max="14852" width="16.42578125" style="138" customWidth="1"/>
    <col min="14853" max="14853" width="0" style="138" hidden="1" customWidth="1"/>
    <col min="14854" max="14854" width="18.42578125" style="138" customWidth="1"/>
    <col min="14855" max="14855" width="10.85546875" style="138" customWidth="1"/>
    <col min="14856" max="14856" width="16.85546875" style="138" customWidth="1"/>
    <col min="14857" max="14857" width="14.7109375" style="138" customWidth="1"/>
    <col min="14858" max="14862" width="0" style="138" hidden="1" customWidth="1"/>
    <col min="14863" max="14863" width="9.140625" style="138"/>
    <col min="14864" max="14865" width="9.28515625" style="138" bestFit="1" customWidth="1"/>
    <col min="14866" max="15104" width="9.140625" style="138"/>
    <col min="15105" max="15105" width="0" style="138" hidden="1" customWidth="1"/>
    <col min="15106" max="15106" width="7.5703125" style="138" customWidth="1"/>
    <col min="15107" max="15107" width="58.7109375" style="138" customWidth="1"/>
    <col min="15108" max="15108" width="16.42578125" style="138" customWidth="1"/>
    <col min="15109" max="15109" width="0" style="138" hidden="1" customWidth="1"/>
    <col min="15110" max="15110" width="18.42578125" style="138" customWidth="1"/>
    <col min="15111" max="15111" width="10.85546875" style="138" customWidth="1"/>
    <col min="15112" max="15112" width="16.85546875" style="138" customWidth="1"/>
    <col min="15113" max="15113" width="14.7109375" style="138" customWidth="1"/>
    <col min="15114" max="15118" width="0" style="138" hidden="1" customWidth="1"/>
    <col min="15119" max="15119" width="9.140625" style="138"/>
    <col min="15120" max="15121" width="9.28515625" style="138" bestFit="1" customWidth="1"/>
    <col min="15122" max="15360" width="9.140625" style="138"/>
    <col min="15361" max="15361" width="0" style="138" hidden="1" customWidth="1"/>
    <col min="15362" max="15362" width="7.5703125" style="138" customWidth="1"/>
    <col min="15363" max="15363" width="58.7109375" style="138" customWidth="1"/>
    <col min="15364" max="15364" width="16.42578125" style="138" customWidth="1"/>
    <col min="15365" max="15365" width="0" style="138" hidden="1" customWidth="1"/>
    <col min="15366" max="15366" width="18.42578125" style="138" customWidth="1"/>
    <col min="15367" max="15367" width="10.85546875" style="138" customWidth="1"/>
    <col min="15368" max="15368" width="16.85546875" style="138" customWidth="1"/>
    <col min="15369" max="15369" width="14.7109375" style="138" customWidth="1"/>
    <col min="15370" max="15374" width="0" style="138" hidden="1" customWidth="1"/>
    <col min="15375" max="15375" width="9.140625" style="138"/>
    <col min="15376" max="15377" width="9.28515625" style="138" bestFit="1" customWidth="1"/>
    <col min="15378" max="15616" width="9.140625" style="138"/>
    <col min="15617" max="15617" width="0" style="138" hidden="1" customWidth="1"/>
    <col min="15618" max="15618" width="7.5703125" style="138" customWidth="1"/>
    <col min="15619" max="15619" width="58.7109375" style="138" customWidth="1"/>
    <col min="15620" max="15620" width="16.42578125" style="138" customWidth="1"/>
    <col min="15621" max="15621" width="0" style="138" hidden="1" customWidth="1"/>
    <col min="15622" max="15622" width="18.42578125" style="138" customWidth="1"/>
    <col min="15623" max="15623" width="10.85546875" style="138" customWidth="1"/>
    <col min="15624" max="15624" width="16.85546875" style="138" customWidth="1"/>
    <col min="15625" max="15625" width="14.7109375" style="138" customWidth="1"/>
    <col min="15626" max="15630" width="0" style="138" hidden="1" customWidth="1"/>
    <col min="15631" max="15631" width="9.140625" style="138"/>
    <col min="15632" max="15633" width="9.28515625" style="138" bestFit="1" customWidth="1"/>
    <col min="15634" max="15872" width="9.140625" style="138"/>
    <col min="15873" max="15873" width="0" style="138" hidden="1" customWidth="1"/>
    <col min="15874" max="15874" width="7.5703125" style="138" customWidth="1"/>
    <col min="15875" max="15875" width="58.7109375" style="138" customWidth="1"/>
    <col min="15876" max="15876" width="16.42578125" style="138" customWidth="1"/>
    <col min="15877" max="15877" width="0" style="138" hidden="1" customWidth="1"/>
    <col min="15878" max="15878" width="18.42578125" style="138" customWidth="1"/>
    <col min="15879" max="15879" width="10.85546875" style="138" customWidth="1"/>
    <col min="15880" max="15880" width="16.85546875" style="138" customWidth="1"/>
    <col min="15881" max="15881" width="14.7109375" style="138" customWidth="1"/>
    <col min="15882" max="15886" width="0" style="138" hidden="1" customWidth="1"/>
    <col min="15887" max="15887" width="9.140625" style="138"/>
    <col min="15888" max="15889" width="9.28515625" style="138" bestFit="1" customWidth="1"/>
    <col min="15890" max="16128" width="9.140625" style="138"/>
    <col min="16129" max="16129" width="0" style="138" hidden="1" customWidth="1"/>
    <col min="16130" max="16130" width="7.5703125" style="138" customWidth="1"/>
    <col min="16131" max="16131" width="58.7109375" style="138" customWidth="1"/>
    <col min="16132" max="16132" width="16.42578125" style="138" customWidth="1"/>
    <col min="16133" max="16133" width="0" style="138" hidden="1" customWidth="1"/>
    <col min="16134" max="16134" width="18.42578125" style="138" customWidth="1"/>
    <col min="16135" max="16135" width="10.85546875" style="138" customWidth="1"/>
    <col min="16136" max="16136" width="16.85546875" style="138" customWidth="1"/>
    <col min="16137" max="16137" width="14.7109375" style="138" customWidth="1"/>
    <col min="16138" max="16142" width="0" style="138" hidden="1" customWidth="1"/>
    <col min="16143" max="16143" width="9.140625" style="138"/>
    <col min="16144" max="16145" width="9.28515625" style="138" bestFit="1" customWidth="1"/>
    <col min="16146" max="16384" width="9.140625" style="138"/>
  </cols>
  <sheetData>
    <row r="1" spans="1:13" x14ac:dyDescent="0.25">
      <c r="G1" s="171"/>
    </row>
    <row r="2" spans="1:13" x14ac:dyDescent="0.25">
      <c r="G2" s="171"/>
    </row>
    <row r="3" spans="1:13" x14ac:dyDescent="0.25">
      <c r="G3" s="171"/>
    </row>
    <row r="4" spans="1:13" x14ac:dyDescent="0.25">
      <c r="G4" s="171"/>
    </row>
    <row r="5" spans="1:13" x14ac:dyDescent="0.25">
      <c r="B5" s="138" t="s">
        <v>0</v>
      </c>
      <c r="G5" s="171"/>
    </row>
    <row r="6" spans="1:13" ht="15.75" customHeight="1" x14ac:dyDescent="0.25">
      <c r="B6" s="195" t="s">
        <v>143</v>
      </c>
      <c r="C6" s="196"/>
      <c r="D6" s="196"/>
      <c r="E6" s="196"/>
      <c r="F6" s="196"/>
      <c r="G6" s="196"/>
      <c r="H6" s="196"/>
      <c r="I6" s="197"/>
    </row>
    <row r="7" spans="1:13" ht="15.75" customHeight="1" x14ac:dyDescent="0.25">
      <c r="B7" s="198" t="s">
        <v>3</v>
      </c>
      <c r="C7" s="199"/>
      <c r="D7" s="199"/>
      <c r="E7" s="199"/>
      <c r="F7" s="199"/>
      <c r="G7" s="199"/>
      <c r="H7" s="199"/>
      <c r="I7" s="200"/>
    </row>
    <row r="8" spans="1:13" x14ac:dyDescent="0.25">
      <c r="B8" s="217" t="s">
        <v>4</v>
      </c>
      <c r="C8" s="218"/>
      <c r="D8" s="218"/>
      <c r="E8" s="218"/>
      <c r="F8" s="218"/>
      <c r="G8" s="218"/>
      <c r="H8" s="218"/>
      <c r="I8" s="219"/>
      <c r="K8" s="110"/>
      <c r="L8" s="111"/>
    </row>
    <row r="9" spans="1:13" x14ac:dyDescent="0.25">
      <c r="B9" s="140"/>
      <c r="C9" s="141"/>
      <c r="D9" s="141"/>
      <c r="E9" s="141"/>
      <c r="F9" s="141"/>
      <c r="G9" s="141"/>
      <c r="H9" s="141"/>
      <c r="I9" s="142"/>
      <c r="K9" s="110"/>
      <c r="L9" s="111"/>
    </row>
    <row r="10" spans="1:13" ht="15.75" customHeight="1" x14ac:dyDescent="0.25">
      <c r="B10" s="204" t="s">
        <v>5</v>
      </c>
      <c r="C10" s="205" t="s">
        <v>6</v>
      </c>
      <c r="D10" s="205" t="s">
        <v>7</v>
      </c>
      <c r="E10" s="12" t="s">
        <v>8</v>
      </c>
      <c r="F10" s="12" t="s">
        <v>8</v>
      </c>
      <c r="G10" s="205" t="s">
        <v>9</v>
      </c>
      <c r="H10" s="13" t="s">
        <v>10</v>
      </c>
      <c r="I10" s="206" t="s">
        <v>11</v>
      </c>
      <c r="J10" s="14"/>
      <c r="K10" s="143"/>
      <c r="M10" s="14"/>
    </row>
    <row r="11" spans="1:13" x14ac:dyDescent="0.25">
      <c r="B11" s="204"/>
      <c r="C11" s="205"/>
      <c r="D11" s="205"/>
      <c r="E11" s="12"/>
      <c r="F11" s="12"/>
      <c r="G11" s="205"/>
      <c r="H11" s="13" t="s">
        <v>12</v>
      </c>
      <c r="I11" s="206"/>
      <c r="K11" s="143"/>
    </row>
    <row r="12" spans="1:13" s="136" customFormat="1" x14ac:dyDescent="0.25">
      <c r="B12" s="145"/>
      <c r="C12" s="146"/>
      <c r="D12" s="146"/>
      <c r="E12" s="146"/>
      <c r="F12" s="146"/>
      <c r="G12" s="146"/>
      <c r="H12" s="147"/>
      <c r="I12" s="148"/>
      <c r="K12" s="144"/>
      <c r="L12" s="137"/>
    </row>
    <row r="13" spans="1:13" s="136" customFormat="1" x14ac:dyDescent="0.25">
      <c r="B13" s="158"/>
      <c r="C13" s="19" t="s">
        <v>13</v>
      </c>
      <c r="D13" s="138"/>
      <c r="E13" s="138"/>
      <c r="F13" s="138"/>
      <c r="G13" s="138"/>
      <c r="H13" s="172"/>
      <c r="I13" s="173"/>
      <c r="K13" s="138"/>
      <c r="L13" s="139"/>
    </row>
    <row r="14" spans="1:13" s="136" customFormat="1" x14ac:dyDescent="0.25">
      <c r="A14" s="136" t="str">
        <f>+$B$6&amp;C14</f>
        <v>IL&amp;FS  Infrastructure Debt Fund Series 2CIL&amp;FS Solar Power Limited</v>
      </c>
      <c r="B14" s="149">
        <v>1</v>
      </c>
      <c r="C14" s="136" t="s">
        <v>77</v>
      </c>
      <c r="D14" s="1" t="s">
        <v>78</v>
      </c>
      <c r="E14" s="136" t="s">
        <v>79</v>
      </c>
      <c r="F14" s="174" t="s">
        <v>79</v>
      </c>
      <c r="G14" s="151">
        <v>472</v>
      </c>
      <c r="H14" s="150">
        <v>5137.5868499999997</v>
      </c>
      <c r="I14" s="127">
        <f>+H14/$H$40</f>
        <v>0.30084846017150435</v>
      </c>
      <c r="L14" s="137"/>
    </row>
    <row r="15" spans="1:13" s="136" customFormat="1" x14ac:dyDescent="0.25">
      <c r="A15" s="136" t="str">
        <f t="shared" ref="A15:A21" si="0">+$B$6&amp;C15</f>
        <v xml:space="preserve">IL&amp;FS  Infrastructure Debt Fund Series 2CIL&amp;FS Wind Energy Limited </v>
      </c>
      <c r="B15" s="149">
        <v>2</v>
      </c>
      <c r="C15" s="136" t="s">
        <v>144</v>
      </c>
      <c r="D15" s="136" t="s">
        <v>15</v>
      </c>
      <c r="E15" s="136" t="s">
        <v>104</v>
      </c>
      <c r="F15" s="174" t="s">
        <v>104</v>
      </c>
      <c r="G15" s="151">
        <v>5</v>
      </c>
      <c r="H15" s="150">
        <v>63.30292</v>
      </c>
      <c r="I15" s="127">
        <f>+H15/$H$40</f>
        <v>3.7069127126016232E-3</v>
      </c>
      <c r="L15" s="137"/>
      <c r="M15" s="150"/>
    </row>
    <row r="16" spans="1:13" s="136" customFormat="1" x14ac:dyDescent="0.25">
      <c r="A16" s="136" t="str">
        <f t="shared" si="0"/>
        <v>IL&amp;FS  Infrastructure Debt Fund Series 2C</v>
      </c>
      <c r="B16" s="149"/>
      <c r="F16" s="174"/>
      <c r="G16" s="151"/>
      <c r="H16" s="150"/>
      <c r="I16" s="127"/>
      <c r="L16" s="137"/>
    </row>
    <row r="17" spans="1:18" s="136" customFormat="1" x14ac:dyDescent="0.25">
      <c r="A17" s="136" t="str">
        <f t="shared" si="0"/>
        <v>IL&amp;FS  Infrastructure Debt Fund Series 2CDebt Instrument-Privately Placed-Unlisted</v>
      </c>
      <c r="B17" s="149"/>
      <c r="C17" s="19" t="s">
        <v>20</v>
      </c>
      <c r="F17" s="174"/>
      <c r="G17" s="151"/>
      <c r="H17" s="150"/>
      <c r="I17" s="127"/>
      <c r="L17" s="137"/>
    </row>
    <row r="18" spans="1:18" s="136" customFormat="1" x14ac:dyDescent="0.25">
      <c r="B18" s="149">
        <v>3</v>
      </c>
      <c r="C18" s="136" t="s">
        <v>137</v>
      </c>
      <c r="D18" s="1" t="s">
        <v>34</v>
      </c>
      <c r="E18" s="136" t="s">
        <v>35</v>
      </c>
      <c r="F18" s="174" t="s">
        <v>35</v>
      </c>
      <c r="G18" s="151">
        <v>372000</v>
      </c>
      <c r="H18" s="150">
        <v>3720</v>
      </c>
      <c r="I18" s="127">
        <f t="shared" ref="I18:I24" si="1">+H18/$H$40</f>
        <v>0.21783695429654806</v>
      </c>
      <c r="L18" s="137"/>
    </row>
    <row r="19" spans="1:18" s="136" customFormat="1" x14ac:dyDescent="0.25">
      <c r="A19" s="136" t="str">
        <f t="shared" si="0"/>
        <v>IL&amp;FS  Infrastructure Debt Fund Series 2CAMRI Hospitals Limited</v>
      </c>
      <c r="B19" s="149">
        <v>4</v>
      </c>
      <c r="C19" s="136" t="s">
        <v>38</v>
      </c>
      <c r="D19" s="1" t="s">
        <v>39</v>
      </c>
      <c r="E19" s="136" t="s">
        <v>145</v>
      </c>
      <c r="F19" s="174" t="s">
        <v>145</v>
      </c>
      <c r="G19" s="151">
        <v>365</v>
      </c>
      <c r="H19" s="150">
        <v>3647.7</v>
      </c>
      <c r="I19" s="127">
        <f t="shared" si="1"/>
        <v>0.21360318768481676</v>
      </c>
      <c r="L19" s="137"/>
    </row>
    <row r="20" spans="1:18" s="136" customFormat="1" x14ac:dyDescent="0.25">
      <c r="A20" s="136" t="str">
        <f t="shared" si="0"/>
        <v>IL&amp;FS  Infrastructure Debt Fund Series 2CKanchanjunga Power Company Private Limited</v>
      </c>
      <c r="B20" s="149">
        <v>5</v>
      </c>
      <c r="C20" s="136" t="s">
        <v>105</v>
      </c>
      <c r="D20" s="136" t="s">
        <v>106</v>
      </c>
      <c r="E20" s="136" t="s">
        <v>146</v>
      </c>
      <c r="F20" s="174" t="s">
        <v>146</v>
      </c>
      <c r="G20" s="151">
        <v>280</v>
      </c>
      <c r="H20" s="150">
        <v>2800</v>
      </c>
      <c r="I20" s="127">
        <f t="shared" si="1"/>
        <v>0.16396329893288564</v>
      </c>
      <c r="L20" s="137"/>
    </row>
    <row r="21" spans="1:18" s="136" customFormat="1" x14ac:dyDescent="0.25">
      <c r="A21" s="136" t="str">
        <f t="shared" si="0"/>
        <v>IL&amp;FS  Infrastructure Debt Fund Series 2CBabcock Borsig Limited</v>
      </c>
      <c r="B21" s="149">
        <v>6</v>
      </c>
      <c r="C21" s="136" t="s">
        <v>83</v>
      </c>
      <c r="D21" s="1" t="s">
        <v>34</v>
      </c>
      <c r="E21" s="136" t="s">
        <v>84</v>
      </c>
      <c r="F21" s="174" t="s">
        <v>84</v>
      </c>
      <c r="G21" s="151">
        <v>80</v>
      </c>
      <c r="H21" s="150">
        <v>851.86833999999999</v>
      </c>
      <c r="I21" s="127">
        <f t="shared" si="1"/>
        <v>4.9883979743886094E-2</v>
      </c>
      <c r="L21" s="137"/>
    </row>
    <row r="22" spans="1:18" s="136" customFormat="1" x14ac:dyDescent="0.25">
      <c r="A22" s="136" t="str">
        <f>+$B$6&amp;C22</f>
        <v>IL&amp;FS  Infrastructure Debt Fund Series 2CBhilangana Hydro Power Limited..</v>
      </c>
      <c r="B22" s="149">
        <v>7</v>
      </c>
      <c r="C22" s="136" t="s">
        <v>147</v>
      </c>
      <c r="D22" s="136" t="s">
        <v>148</v>
      </c>
      <c r="E22" s="136" t="s">
        <v>30</v>
      </c>
      <c r="F22" s="174" t="s">
        <v>30</v>
      </c>
      <c r="G22" s="151">
        <v>60</v>
      </c>
      <c r="H22" s="150">
        <v>600</v>
      </c>
      <c r="I22" s="127">
        <f t="shared" si="1"/>
        <v>3.5134992628475491E-2</v>
      </c>
      <c r="L22" s="137"/>
    </row>
    <row r="23" spans="1:18" s="136" customFormat="1" x14ac:dyDescent="0.25">
      <c r="A23" s="136" t="str">
        <f>+$B$6&amp;C23</f>
        <v>IL&amp;FS  Infrastructure Debt Fund Series 2CWilliamson Magor &amp; Co. Limited</v>
      </c>
      <c r="B23" s="149">
        <v>8</v>
      </c>
      <c r="C23" s="136" t="s">
        <v>92</v>
      </c>
      <c r="D23" s="1" t="s">
        <v>34</v>
      </c>
      <c r="E23" s="136" t="s">
        <v>45</v>
      </c>
      <c r="F23" s="21" t="s">
        <v>93</v>
      </c>
      <c r="G23" s="152">
        <v>10</v>
      </c>
      <c r="H23" s="175">
        <v>100</v>
      </c>
      <c r="I23" s="127">
        <f t="shared" si="1"/>
        <v>5.855832104745916E-3</v>
      </c>
      <c r="L23" s="137"/>
    </row>
    <row r="24" spans="1:18" s="136" customFormat="1" x14ac:dyDescent="0.25">
      <c r="B24" s="149">
        <v>9</v>
      </c>
      <c r="C24" s="136" t="s">
        <v>46</v>
      </c>
      <c r="D24" s="1" t="s">
        <v>47</v>
      </c>
      <c r="E24" s="154"/>
      <c r="F24" s="174" t="s">
        <v>45</v>
      </c>
      <c r="G24" s="153">
        <v>0</v>
      </c>
      <c r="H24" s="150">
        <v>27.142910000000001</v>
      </c>
      <c r="I24" s="127">
        <f t="shared" si="1"/>
        <v>1.5894432379422896E-3</v>
      </c>
      <c r="L24" s="137"/>
    </row>
    <row r="25" spans="1:18" s="136" customFormat="1" x14ac:dyDescent="0.25">
      <c r="A25" s="136" t="str">
        <f>+$B$6&amp;C25</f>
        <v>IL&amp;FS  Infrastructure Debt Fund Series 2C</v>
      </c>
      <c r="B25" s="149"/>
      <c r="G25" s="151"/>
      <c r="H25" s="150"/>
      <c r="I25" s="127"/>
      <c r="L25" s="137"/>
    </row>
    <row r="26" spans="1:18" s="136" customFormat="1" x14ac:dyDescent="0.25">
      <c r="B26" s="158"/>
      <c r="C26" s="159" t="s">
        <v>48</v>
      </c>
      <c r="D26" s="159"/>
      <c r="E26" s="159"/>
      <c r="F26" s="159"/>
      <c r="G26" s="159"/>
      <c r="H26" s="163">
        <f>SUM(H14:H24)</f>
        <v>16947.601019999998</v>
      </c>
      <c r="I26" s="176">
        <f>SUM(I14:I24)</f>
        <v>0.99242306151340631</v>
      </c>
      <c r="J26" s="154"/>
      <c r="K26" s="138"/>
      <c r="L26" s="139"/>
      <c r="N26" s="155"/>
      <c r="P26" s="151"/>
      <c r="Q26" s="151"/>
      <c r="R26" s="151"/>
    </row>
    <row r="27" spans="1:18" s="136" customFormat="1" x14ac:dyDescent="0.25">
      <c r="B27" s="149"/>
      <c r="C27" s="154"/>
      <c r="D27" s="154"/>
      <c r="E27" s="154"/>
      <c r="F27" s="154"/>
      <c r="G27" s="154"/>
      <c r="H27" s="156"/>
      <c r="I27" s="157"/>
      <c r="J27" s="154"/>
      <c r="L27" s="137"/>
    </row>
    <row r="28" spans="1:18" s="136" customFormat="1" x14ac:dyDescent="0.25">
      <c r="B28" s="149"/>
      <c r="C28" s="154"/>
      <c r="D28" s="154"/>
      <c r="E28" s="154"/>
      <c r="F28" s="154"/>
      <c r="G28" s="154"/>
      <c r="H28" s="156"/>
      <c r="I28" s="157"/>
      <c r="J28" s="154"/>
      <c r="L28" s="137"/>
    </row>
    <row r="29" spans="1:18" x14ac:dyDescent="0.25">
      <c r="B29" s="158"/>
      <c r="C29" s="36" t="s">
        <v>49</v>
      </c>
      <c r="H29" s="172"/>
      <c r="I29" s="173"/>
      <c r="K29" s="110" t="s">
        <v>94</v>
      </c>
      <c r="L29" s="111" t="s">
        <v>95</v>
      </c>
    </row>
    <row r="30" spans="1:18" x14ac:dyDescent="0.25">
      <c r="B30" s="158"/>
      <c r="C30" s="4" t="s">
        <v>149</v>
      </c>
      <c r="H30" s="172">
        <v>0</v>
      </c>
      <c r="I30" s="127">
        <f>+H30/$H$40</f>
        <v>0</v>
      </c>
      <c r="K30" s="138" t="s">
        <v>96</v>
      </c>
      <c r="L30" s="139">
        <v>0.40260000000000001</v>
      </c>
    </row>
    <row r="31" spans="1:18" x14ac:dyDescent="0.25">
      <c r="B31" s="158"/>
      <c r="C31" s="159" t="s">
        <v>48</v>
      </c>
      <c r="D31" s="159"/>
      <c r="E31" s="159"/>
      <c r="F31" s="159"/>
      <c r="G31" s="159"/>
      <c r="H31" s="163">
        <f>SUM(H30)</f>
        <v>0</v>
      </c>
      <c r="I31" s="161">
        <f>SUM(I30)</f>
        <v>0</v>
      </c>
      <c r="J31" s="154"/>
    </row>
    <row r="32" spans="1:18" s="136" customFormat="1" x14ac:dyDescent="0.25">
      <c r="B32" s="158"/>
      <c r="C32" s="138"/>
      <c r="D32" s="138"/>
      <c r="E32" s="138"/>
      <c r="F32" s="138"/>
      <c r="G32" s="138"/>
      <c r="H32" s="172"/>
      <c r="I32" s="173"/>
      <c r="K32" s="138"/>
      <c r="L32" s="139"/>
    </row>
    <row r="33" spans="2:14" s="136" customFormat="1" x14ac:dyDescent="0.25">
      <c r="B33" s="149"/>
      <c r="C33" s="170" t="s">
        <v>51</v>
      </c>
      <c r="G33" s="123"/>
      <c r="H33" s="150">
        <v>29.900000200000001</v>
      </c>
      <c r="I33" s="127">
        <f>+H33/$H$40</f>
        <v>1.750893811030693E-3</v>
      </c>
      <c r="L33" s="137"/>
    </row>
    <row r="34" spans="2:14" s="136" customFormat="1" x14ac:dyDescent="0.25">
      <c r="B34" s="158"/>
      <c r="C34" s="159" t="s">
        <v>48</v>
      </c>
      <c r="D34" s="159"/>
      <c r="E34" s="159"/>
      <c r="F34" s="159"/>
      <c r="G34" s="177"/>
      <c r="H34" s="163">
        <f>SUM(H33)</f>
        <v>29.900000200000001</v>
      </c>
      <c r="I34" s="176">
        <f>SUM(I33)</f>
        <v>1.750893811030693E-3</v>
      </c>
      <c r="K34" s="138"/>
      <c r="L34" s="139"/>
    </row>
    <row r="35" spans="2:14" s="136" customFormat="1" x14ac:dyDescent="0.25">
      <c r="B35" s="158"/>
      <c r="C35" s="138"/>
      <c r="D35" s="138"/>
      <c r="E35" s="138"/>
      <c r="F35" s="138"/>
      <c r="G35" s="138"/>
      <c r="H35" s="172"/>
      <c r="I35" s="173"/>
      <c r="K35" s="138"/>
      <c r="L35" s="139"/>
    </row>
    <row r="36" spans="2:14" s="136" customFormat="1" x14ac:dyDescent="0.25">
      <c r="B36" s="158"/>
      <c r="C36" s="36" t="s">
        <v>52</v>
      </c>
      <c r="D36" s="138"/>
      <c r="E36" s="138"/>
      <c r="F36" s="138"/>
      <c r="G36" s="138"/>
      <c r="H36" s="172"/>
      <c r="I36" s="173"/>
      <c r="K36" s="138"/>
      <c r="L36" s="139"/>
    </row>
    <row r="37" spans="2:14" s="136" customFormat="1" x14ac:dyDescent="0.25">
      <c r="B37" s="149">
        <v>1</v>
      </c>
      <c r="C37" s="136" t="s">
        <v>54</v>
      </c>
      <c r="H37" s="150">
        <f>121.5401682+1.10958739999842</f>
        <v>122.64975559999841</v>
      </c>
      <c r="I37" s="127">
        <f>+H37/$H$40</f>
        <v>7.182163764817109E-3</v>
      </c>
      <c r="L37" s="137"/>
    </row>
    <row r="38" spans="2:14" x14ac:dyDescent="0.25">
      <c r="B38" s="158">
        <v>2</v>
      </c>
      <c r="C38" s="138" t="s">
        <v>99</v>
      </c>
      <c r="H38" s="17">
        <v>-23.158435299996199</v>
      </c>
      <c r="I38" s="127">
        <f>+H38/$H$40</f>
        <v>-1.3561190892539886E-3</v>
      </c>
    </row>
    <row r="39" spans="2:14" x14ac:dyDescent="0.25">
      <c r="B39" s="158"/>
      <c r="C39" s="159" t="s">
        <v>48</v>
      </c>
      <c r="D39" s="159"/>
      <c r="E39" s="159"/>
      <c r="F39" s="159"/>
      <c r="G39" s="159"/>
      <c r="H39" s="163">
        <f>SUM(H37:H38)</f>
        <v>99.491320300002215</v>
      </c>
      <c r="I39" s="176">
        <f>SUM(I37:I38)</f>
        <v>5.82604467556312E-3</v>
      </c>
      <c r="J39" s="154"/>
    </row>
    <row r="40" spans="2:14" x14ac:dyDescent="0.25">
      <c r="B40" s="158"/>
      <c r="C40" s="164" t="s">
        <v>55</v>
      </c>
      <c r="D40" s="164"/>
      <c r="E40" s="164"/>
      <c r="F40" s="164"/>
      <c r="G40" s="164"/>
      <c r="H40" s="178">
        <f>+H26+H31+H34+H39</f>
        <v>17076.992340500001</v>
      </c>
      <c r="I40" s="166">
        <f>+I26+I31+I34+I39</f>
        <v>1</v>
      </c>
      <c r="J40" s="167">
        <v>1707699234.05</v>
      </c>
      <c r="M40" s="136">
        <f>+J40/100000</f>
        <v>17076.992340500001</v>
      </c>
      <c r="N40" s="155">
        <f>+H40-M40</f>
        <v>0</v>
      </c>
    </row>
    <row r="41" spans="2:14" x14ac:dyDescent="0.25">
      <c r="B41" s="158"/>
      <c r="H41" s="179"/>
      <c r="I41" s="180"/>
    </row>
    <row r="42" spans="2:14" x14ac:dyDescent="0.25">
      <c r="C42" s="136"/>
      <c r="D42" s="136"/>
    </row>
    <row r="43" spans="2:14" x14ac:dyDescent="0.25">
      <c r="C43" s="51" t="s">
        <v>56</v>
      </c>
      <c r="D43" s="1"/>
    </row>
    <row r="44" spans="2:14" x14ac:dyDescent="0.25">
      <c r="C44" s="51" t="s">
        <v>57</v>
      </c>
      <c r="D44" s="133" t="s">
        <v>58</v>
      </c>
    </row>
    <row r="45" spans="2:14" x14ac:dyDescent="0.25">
      <c r="C45" s="51" t="s">
        <v>141</v>
      </c>
      <c r="D45" s="1"/>
    </row>
    <row r="46" spans="2:14" x14ac:dyDescent="0.25">
      <c r="C46" s="53" t="s">
        <v>60</v>
      </c>
      <c r="D46" s="134">
        <v>893847.97151669394</v>
      </c>
    </row>
    <row r="47" spans="2:14" x14ac:dyDescent="0.25">
      <c r="C47" s="51" t="s">
        <v>142</v>
      </c>
      <c r="D47" s="1"/>
    </row>
    <row r="48" spans="2:14" x14ac:dyDescent="0.25">
      <c r="C48" s="53" t="s">
        <v>60</v>
      </c>
      <c r="D48" s="134">
        <v>941648.36109999998</v>
      </c>
    </row>
    <row r="49" spans="3:4" x14ac:dyDescent="0.25">
      <c r="C49" s="55" t="s">
        <v>130</v>
      </c>
      <c r="D49" s="133" t="s">
        <v>58</v>
      </c>
    </row>
    <row r="50" spans="3:4" ht="31.5" x14ac:dyDescent="0.25">
      <c r="C50" s="56" t="s">
        <v>150</v>
      </c>
      <c r="D50" s="133" t="s">
        <v>58</v>
      </c>
    </row>
    <row r="51" spans="3:4" ht="31.5" x14ac:dyDescent="0.25">
      <c r="C51" s="56" t="s">
        <v>131</v>
      </c>
      <c r="D51" s="133" t="s">
        <v>58</v>
      </c>
    </row>
    <row r="52" spans="3:4" x14ac:dyDescent="0.25">
      <c r="C52" s="55" t="s">
        <v>66</v>
      </c>
      <c r="D52" s="133" t="s">
        <v>58</v>
      </c>
    </row>
    <row r="53" spans="3:4" ht="31.5" x14ac:dyDescent="0.25">
      <c r="C53" s="135" t="s">
        <v>132</v>
      </c>
      <c r="D53" s="133" t="s">
        <v>45</v>
      </c>
    </row>
    <row r="54" spans="3:4" x14ac:dyDescent="0.25">
      <c r="C54" s="51" t="s">
        <v>69</v>
      </c>
      <c r="D54" s="133" t="s">
        <v>45</v>
      </c>
    </row>
    <row r="55" spans="3:4" x14ac:dyDescent="0.25">
      <c r="C55" s="62" t="s">
        <v>74</v>
      </c>
      <c r="D55" s="1"/>
    </row>
    <row r="56" spans="3:4" x14ac:dyDescent="0.25">
      <c r="C56" s="1" t="s">
        <v>133</v>
      </c>
      <c r="D56" s="1"/>
    </row>
    <row r="58" spans="3:4" ht="15" customHeight="1" x14ac:dyDescent="0.25">
      <c r="C58" s="36" t="s">
        <v>75</v>
      </c>
    </row>
  </sheetData>
  <sortState ref="C18:I24">
    <sortCondition descending="1" ref="I18:I24"/>
  </sortState>
  <mergeCells count="8">
    <mergeCell ref="B6:I6"/>
    <mergeCell ref="B7:I7"/>
    <mergeCell ref="B8:I8"/>
    <mergeCell ref="B10:B11"/>
    <mergeCell ref="C10:C11"/>
    <mergeCell ref="D10:D11"/>
    <mergeCell ref="G10:G11"/>
    <mergeCell ref="I10:I11"/>
  </mergeCells>
  <pageMargins left="0" right="0" top="0" bottom="0" header="0" footer="0"/>
  <pageSetup scale="63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Q69"/>
  <sheetViews>
    <sheetView view="pageBreakPreview" topLeftCell="B1" zoomScale="87" zoomScaleNormal="85" zoomScaleSheetLayoutView="87" workbookViewId="0">
      <selection activeCell="B28" sqref="B28"/>
    </sheetView>
  </sheetViews>
  <sheetFormatPr defaultRowHeight="15.75" x14ac:dyDescent="0.25"/>
  <cols>
    <col min="1" max="1" width="15" style="1" hidden="1" customWidth="1"/>
    <col min="2" max="2" width="7.5703125" style="1" customWidth="1"/>
    <col min="3" max="3" width="58.7109375" style="1" customWidth="1"/>
    <col min="4" max="4" width="17.5703125" style="1" customWidth="1"/>
    <col min="5" max="5" width="17.85546875" style="1" hidden="1" customWidth="1"/>
    <col min="6" max="6" width="17.85546875" style="1" customWidth="1"/>
    <col min="7" max="7" width="11" style="2" customWidth="1"/>
    <col min="8" max="8" width="16.85546875" style="1" customWidth="1"/>
    <col min="9" max="9" width="14.7109375" style="1" customWidth="1"/>
    <col min="10" max="10" width="17.5703125" style="1" hidden="1" customWidth="1"/>
    <col min="11" max="11" width="13.7109375" style="1" hidden="1" customWidth="1"/>
    <col min="12" max="12" width="5.5703125" style="3" hidden="1" customWidth="1"/>
    <col min="13" max="13" width="15.7109375" style="1" customWidth="1"/>
    <col min="14" max="14" width="9.140625" style="1"/>
    <col min="15" max="15" width="11" style="1" bestFit="1" customWidth="1"/>
    <col min="16" max="256" width="9.140625" style="1"/>
    <col min="257" max="257" width="0" style="1" hidden="1" customWidth="1"/>
    <col min="258" max="258" width="7.5703125" style="1" customWidth="1"/>
    <col min="259" max="259" width="58.7109375" style="1" customWidth="1"/>
    <col min="260" max="260" width="17.5703125" style="1" customWidth="1"/>
    <col min="261" max="261" width="0" style="1" hidden="1" customWidth="1"/>
    <col min="262" max="262" width="17.85546875" style="1" customWidth="1"/>
    <col min="263" max="263" width="11" style="1" customWidth="1"/>
    <col min="264" max="264" width="16.85546875" style="1" customWidth="1"/>
    <col min="265" max="265" width="14.7109375" style="1" customWidth="1"/>
    <col min="266" max="268" width="0" style="1" hidden="1" customWidth="1"/>
    <col min="269" max="269" width="15.7109375" style="1" customWidth="1"/>
    <col min="270" max="270" width="9.140625" style="1"/>
    <col min="271" max="271" width="11" style="1" bestFit="1" customWidth="1"/>
    <col min="272" max="512" width="9.140625" style="1"/>
    <col min="513" max="513" width="0" style="1" hidden="1" customWidth="1"/>
    <col min="514" max="514" width="7.5703125" style="1" customWidth="1"/>
    <col min="515" max="515" width="58.7109375" style="1" customWidth="1"/>
    <col min="516" max="516" width="17.5703125" style="1" customWidth="1"/>
    <col min="517" max="517" width="0" style="1" hidden="1" customWidth="1"/>
    <col min="518" max="518" width="17.85546875" style="1" customWidth="1"/>
    <col min="519" max="519" width="11" style="1" customWidth="1"/>
    <col min="520" max="520" width="16.85546875" style="1" customWidth="1"/>
    <col min="521" max="521" width="14.7109375" style="1" customWidth="1"/>
    <col min="522" max="524" width="0" style="1" hidden="1" customWidth="1"/>
    <col min="525" max="525" width="15.7109375" style="1" customWidth="1"/>
    <col min="526" max="526" width="9.140625" style="1"/>
    <col min="527" max="527" width="11" style="1" bestFit="1" customWidth="1"/>
    <col min="528" max="768" width="9.140625" style="1"/>
    <col min="769" max="769" width="0" style="1" hidden="1" customWidth="1"/>
    <col min="770" max="770" width="7.5703125" style="1" customWidth="1"/>
    <col min="771" max="771" width="58.7109375" style="1" customWidth="1"/>
    <col min="772" max="772" width="17.5703125" style="1" customWidth="1"/>
    <col min="773" max="773" width="0" style="1" hidden="1" customWidth="1"/>
    <col min="774" max="774" width="17.85546875" style="1" customWidth="1"/>
    <col min="775" max="775" width="11" style="1" customWidth="1"/>
    <col min="776" max="776" width="16.85546875" style="1" customWidth="1"/>
    <col min="777" max="777" width="14.7109375" style="1" customWidth="1"/>
    <col min="778" max="780" width="0" style="1" hidden="1" customWidth="1"/>
    <col min="781" max="781" width="15.7109375" style="1" customWidth="1"/>
    <col min="782" max="782" width="9.140625" style="1"/>
    <col min="783" max="783" width="11" style="1" bestFit="1" customWidth="1"/>
    <col min="784" max="1024" width="9.140625" style="1"/>
    <col min="1025" max="1025" width="0" style="1" hidden="1" customWidth="1"/>
    <col min="1026" max="1026" width="7.5703125" style="1" customWidth="1"/>
    <col min="1027" max="1027" width="58.7109375" style="1" customWidth="1"/>
    <col min="1028" max="1028" width="17.5703125" style="1" customWidth="1"/>
    <col min="1029" max="1029" width="0" style="1" hidden="1" customWidth="1"/>
    <col min="1030" max="1030" width="17.85546875" style="1" customWidth="1"/>
    <col min="1031" max="1031" width="11" style="1" customWidth="1"/>
    <col min="1032" max="1032" width="16.85546875" style="1" customWidth="1"/>
    <col min="1033" max="1033" width="14.7109375" style="1" customWidth="1"/>
    <col min="1034" max="1036" width="0" style="1" hidden="1" customWidth="1"/>
    <col min="1037" max="1037" width="15.7109375" style="1" customWidth="1"/>
    <col min="1038" max="1038" width="9.140625" style="1"/>
    <col min="1039" max="1039" width="11" style="1" bestFit="1" customWidth="1"/>
    <col min="1040" max="1280" width="9.140625" style="1"/>
    <col min="1281" max="1281" width="0" style="1" hidden="1" customWidth="1"/>
    <col min="1282" max="1282" width="7.5703125" style="1" customWidth="1"/>
    <col min="1283" max="1283" width="58.7109375" style="1" customWidth="1"/>
    <col min="1284" max="1284" width="17.5703125" style="1" customWidth="1"/>
    <col min="1285" max="1285" width="0" style="1" hidden="1" customWidth="1"/>
    <col min="1286" max="1286" width="17.85546875" style="1" customWidth="1"/>
    <col min="1287" max="1287" width="11" style="1" customWidth="1"/>
    <col min="1288" max="1288" width="16.85546875" style="1" customWidth="1"/>
    <col min="1289" max="1289" width="14.7109375" style="1" customWidth="1"/>
    <col min="1290" max="1292" width="0" style="1" hidden="1" customWidth="1"/>
    <col min="1293" max="1293" width="15.7109375" style="1" customWidth="1"/>
    <col min="1294" max="1294" width="9.140625" style="1"/>
    <col min="1295" max="1295" width="11" style="1" bestFit="1" customWidth="1"/>
    <col min="1296" max="1536" width="9.140625" style="1"/>
    <col min="1537" max="1537" width="0" style="1" hidden="1" customWidth="1"/>
    <col min="1538" max="1538" width="7.5703125" style="1" customWidth="1"/>
    <col min="1539" max="1539" width="58.7109375" style="1" customWidth="1"/>
    <col min="1540" max="1540" width="17.5703125" style="1" customWidth="1"/>
    <col min="1541" max="1541" width="0" style="1" hidden="1" customWidth="1"/>
    <col min="1542" max="1542" width="17.85546875" style="1" customWidth="1"/>
    <col min="1543" max="1543" width="11" style="1" customWidth="1"/>
    <col min="1544" max="1544" width="16.85546875" style="1" customWidth="1"/>
    <col min="1545" max="1545" width="14.7109375" style="1" customWidth="1"/>
    <col min="1546" max="1548" width="0" style="1" hidden="1" customWidth="1"/>
    <col min="1549" max="1549" width="15.7109375" style="1" customWidth="1"/>
    <col min="1550" max="1550" width="9.140625" style="1"/>
    <col min="1551" max="1551" width="11" style="1" bestFit="1" customWidth="1"/>
    <col min="1552" max="1792" width="9.140625" style="1"/>
    <col min="1793" max="1793" width="0" style="1" hidden="1" customWidth="1"/>
    <col min="1794" max="1794" width="7.5703125" style="1" customWidth="1"/>
    <col min="1795" max="1795" width="58.7109375" style="1" customWidth="1"/>
    <col min="1796" max="1796" width="17.5703125" style="1" customWidth="1"/>
    <col min="1797" max="1797" width="0" style="1" hidden="1" customWidth="1"/>
    <col min="1798" max="1798" width="17.85546875" style="1" customWidth="1"/>
    <col min="1799" max="1799" width="11" style="1" customWidth="1"/>
    <col min="1800" max="1800" width="16.85546875" style="1" customWidth="1"/>
    <col min="1801" max="1801" width="14.7109375" style="1" customWidth="1"/>
    <col min="1802" max="1804" width="0" style="1" hidden="1" customWidth="1"/>
    <col min="1805" max="1805" width="15.7109375" style="1" customWidth="1"/>
    <col min="1806" max="1806" width="9.140625" style="1"/>
    <col min="1807" max="1807" width="11" style="1" bestFit="1" customWidth="1"/>
    <col min="1808" max="2048" width="9.140625" style="1"/>
    <col min="2049" max="2049" width="0" style="1" hidden="1" customWidth="1"/>
    <col min="2050" max="2050" width="7.5703125" style="1" customWidth="1"/>
    <col min="2051" max="2051" width="58.7109375" style="1" customWidth="1"/>
    <col min="2052" max="2052" width="17.5703125" style="1" customWidth="1"/>
    <col min="2053" max="2053" width="0" style="1" hidden="1" customWidth="1"/>
    <col min="2054" max="2054" width="17.85546875" style="1" customWidth="1"/>
    <col min="2055" max="2055" width="11" style="1" customWidth="1"/>
    <col min="2056" max="2056" width="16.85546875" style="1" customWidth="1"/>
    <col min="2057" max="2057" width="14.7109375" style="1" customWidth="1"/>
    <col min="2058" max="2060" width="0" style="1" hidden="1" customWidth="1"/>
    <col min="2061" max="2061" width="15.7109375" style="1" customWidth="1"/>
    <col min="2062" max="2062" width="9.140625" style="1"/>
    <col min="2063" max="2063" width="11" style="1" bestFit="1" customWidth="1"/>
    <col min="2064" max="2304" width="9.140625" style="1"/>
    <col min="2305" max="2305" width="0" style="1" hidden="1" customWidth="1"/>
    <col min="2306" max="2306" width="7.5703125" style="1" customWidth="1"/>
    <col min="2307" max="2307" width="58.7109375" style="1" customWidth="1"/>
    <col min="2308" max="2308" width="17.5703125" style="1" customWidth="1"/>
    <col min="2309" max="2309" width="0" style="1" hidden="1" customWidth="1"/>
    <col min="2310" max="2310" width="17.85546875" style="1" customWidth="1"/>
    <col min="2311" max="2311" width="11" style="1" customWidth="1"/>
    <col min="2312" max="2312" width="16.85546875" style="1" customWidth="1"/>
    <col min="2313" max="2313" width="14.7109375" style="1" customWidth="1"/>
    <col min="2314" max="2316" width="0" style="1" hidden="1" customWidth="1"/>
    <col min="2317" max="2317" width="15.7109375" style="1" customWidth="1"/>
    <col min="2318" max="2318" width="9.140625" style="1"/>
    <col min="2319" max="2319" width="11" style="1" bestFit="1" customWidth="1"/>
    <col min="2320" max="2560" width="9.140625" style="1"/>
    <col min="2561" max="2561" width="0" style="1" hidden="1" customWidth="1"/>
    <col min="2562" max="2562" width="7.5703125" style="1" customWidth="1"/>
    <col min="2563" max="2563" width="58.7109375" style="1" customWidth="1"/>
    <col min="2564" max="2564" width="17.5703125" style="1" customWidth="1"/>
    <col min="2565" max="2565" width="0" style="1" hidden="1" customWidth="1"/>
    <col min="2566" max="2566" width="17.85546875" style="1" customWidth="1"/>
    <col min="2567" max="2567" width="11" style="1" customWidth="1"/>
    <col min="2568" max="2568" width="16.85546875" style="1" customWidth="1"/>
    <col min="2569" max="2569" width="14.7109375" style="1" customWidth="1"/>
    <col min="2570" max="2572" width="0" style="1" hidden="1" customWidth="1"/>
    <col min="2573" max="2573" width="15.7109375" style="1" customWidth="1"/>
    <col min="2574" max="2574" width="9.140625" style="1"/>
    <col min="2575" max="2575" width="11" style="1" bestFit="1" customWidth="1"/>
    <col min="2576" max="2816" width="9.140625" style="1"/>
    <col min="2817" max="2817" width="0" style="1" hidden="1" customWidth="1"/>
    <col min="2818" max="2818" width="7.5703125" style="1" customWidth="1"/>
    <col min="2819" max="2819" width="58.7109375" style="1" customWidth="1"/>
    <col min="2820" max="2820" width="17.5703125" style="1" customWidth="1"/>
    <col min="2821" max="2821" width="0" style="1" hidden="1" customWidth="1"/>
    <col min="2822" max="2822" width="17.85546875" style="1" customWidth="1"/>
    <col min="2823" max="2823" width="11" style="1" customWidth="1"/>
    <col min="2824" max="2824" width="16.85546875" style="1" customWidth="1"/>
    <col min="2825" max="2825" width="14.7109375" style="1" customWidth="1"/>
    <col min="2826" max="2828" width="0" style="1" hidden="1" customWidth="1"/>
    <col min="2829" max="2829" width="15.7109375" style="1" customWidth="1"/>
    <col min="2830" max="2830" width="9.140625" style="1"/>
    <col min="2831" max="2831" width="11" style="1" bestFit="1" customWidth="1"/>
    <col min="2832" max="3072" width="9.140625" style="1"/>
    <col min="3073" max="3073" width="0" style="1" hidden="1" customWidth="1"/>
    <col min="3074" max="3074" width="7.5703125" style="1" customWidth="1"/>
    <col min="3075" max="3075" width="58.7109375" style="1" customWidth="1"/>
    <col min="3076" max="3076" width="17.5703125" style="1" customWidth="1"/>
    <col min="3077" max="3077" width="0" style="1" hidden="1" customWidth="1"/>
    <col min="3078" max="3078" width="17.85546875" style="1" customWidth="1"/>
    <col min="3079" max="3079" width="11" style="1" customWidth="1"/>
    <col min="3080" max="3080" width="16.85546875" style="1" customWidth="1"/>
    <col min="3081" max="3081" width="14.7109375" style="1" customWidth="1"/>
    <col min="3082" max="3084" width="0" style="1" hidden="1" customWidth="1"/>
    <col min="3085" max="3085" width="15.7109375" style="1" customWidth="1"/>
    <col min="3086" max="3086" width="9.140625" style="1"/>
    <col min="3087" max="3087" width="11" style="1" bestFit="1" customWidth="1"/>
    <col min="3088" max="3328" width="9.140625" style="1"/>
    <col min="3329" max="3329" width="0" style="1" hidden="1" customWidth="1"/>
    <col min="3330" max="3330" width="7.5703125" style="1" customWidth="1"/>
    <col min="3331" max="3331" width="58.7109375" style="1" customWidth="1"/>
    <col min="3332" max="3332" width="17.5703125" style="1" customWidth="1"/>
    <col min="3333" max="3333" width="0" style="1" hidden="1" customWidth="1"/>
    <col min="3334" max="3334" width="17.85546875" style="1" customWidth="1"/>
    <col min="3335" max="3335" width="11" style="1" customWidth="1"/>
    <col min="3336" max="3336" width="16.85546875" style="1" customWidth="1"/>
    <col min="3337" max="3337" width="14.7109375" style="1" customWidth="1"/>
    <col min="3338" max="3340" width="0" style="1" hidden="1" customWidth="1"/>
    <col min="3341" max="3341" width="15.7109375" style="1" customWidth="1"/>
    <col min="3342" max="3342" width="9.140625" style="1"/>
    <col min="3343" max="3343" width="11" style="1" bestFit="1" customWidth="1"/>
    <col min="3344" max="3584" width="9.140625" style="1"/>
    <col min="3585" max="3585" width="0" style="1" hidden="1" customWidth="1"/>
    <col min="3586" max="3586" width="7.5703125" style="1" customWidth="1"/>
    <col min="3587" max="3587" width="58.7109375" style="1" customWidth="1"/>
    <col min="3588" max="3588" width="17.5703125" style="1" customWidth="1"/>
    <col min="3589" max="3589" width="0" style="1" hidden="1" customWidth="1"/>
    <col min="3590" max="3590" width="17.85546875" style="1" customWidth="1"/>
    <col min="3591" max="3591" width="11" style="1" customWidth="1"/>
    <col min="3592" max="3592" width="16.85546875" style="1" customWidth="1"/>
    <col min="3593" max="3593" width="14.7109375" style="1" customWidth="1"/>
    <col min="3594" max="3596" width="0" style="1" hidden="1" customWidth="1"/>
    <col min="3597" max="3597" width="15.7109375" style="1" customWidth="1"/>
    <col min="3598" max="3598" width="9.140625" style="1"/>
    <col min="3599" max="3599" width="11" style="1" bestFit="1" customWidth="1"/>
    <col min="3600" max="3840" width="9.140625" style="1"/>
    <col min="3841" max="3841" width="0" style="1" hidden="1" customWidth="1"/>
    <col min="3842" max="3842" width="7.5703125" style="1" customWidth="1"/>
    <col min="3843" max="3843" width="58.7109375" style="1" customWidth="1"/>
    <col min="3844" max="3844" width="17.5703125" style="1" customWidth="1"/>
    <col min="3845" max="3845" width="0" style="1" hidden="1" customWidth="1"/>
    <col min="3846" max="3846" width="17.85546875" style="1" customWidth="1"/>
    <col min="3847" max="3847" width="11" style="1" customWidth="1"/>
    <col min="3848" max="3848" width="16.85546875" style="1" customWidth="1"/>
    <col min="3849" max="3849" width="14.7109375" style="1" customWidth="1"/>
    <col min="3850" max="3852" width="0" style="1" hidden="1" customWidth="1"/>
    <col min="3853" max="3853" width="15.7109375" style="1" customWidth="1"/>
    <col min="3854" max="3854" width="9.140625" style="1"/>
    <col min="3855" max="3855" width="11" style="1" bestFit="1" customWidth="1"/>
    <col min="3856" max="4096" width="9.140625" style="1"/>
    <col min="4097" max="4097" width="0" style="1" hidden="1" customWidth="1"/>
    <col min="4098" max="4098" width="7.5703125" style="1" customWidth="1"/>
    <col min="4099" max="4099" width="58.7109375" style="1" customWidth="1"/>
    <col min="4100" max="4100" width="17.5703125" style="1" customWidth="1"/>
    <col min="4101" max="4101" width="0" style="1" hidden="1" customWidth="1"/>
    <col min="4102" max="4102" width="17.85546875" style="1" customWidth="1"/>
    <col min="4103" max="4103" width="11" style="1" customWidth="1"/>
    <col min="4104" max="4104" width="16.85546875" style="1" customWidth="1"/>
    <col min="4105" max="4105" width="14.7109375" style="1" customWidth="1"/>
    <col min="4106" max="4108" width="0" style="1" hidden="1" customWidth="1"/>
    <col min="4109" max="4109" width="15.7109375" style="1" customWidth="1"/>
    <col min="4110" max="4110" width="9.140625" style="1"/>
    <col min="4111" max="4111" width="11" style="1" bestFit="1" customWidth="1"/>
    <col min="4112" max="4352" width="9.140625" style="1"/>
    <col min="4353" max="4353" width="0" style="1" hidden="1" customWidth="1"/>
    <col min="4354" max="4354" width="7.5703125" style="1" customWidth="1"/>
    <col min="4355" max="4355" width="58.7109375" style="1" customWidth="1"/>
    <col min="4356" max="4356" width="17.5703125" style="1" customWidth="1"/>
    <col min="4357" max="4357" width="0" style="1" hidden="1" customWidth="1"/>
    <col min="4358" max="4358" width="17.85546875" style="1" customWidth="1"/>
    <col min="4359" max="4359" width="11" style="1" customWidth="1"/>
    <col min="4360" max="4360" width="16.85546875" style="1" customWidth="1"/>
    <col min="4361" max="4361" width="14.7109375" style="1" customWidth="1"/>
    <col min="4362" max="4364" width="0" style="1" hidden="1" customWidth="1"/>
    <col min="4365" max="4365" width="15.7109375" style="1" customWidth="1"/>
    <col min="4366" max="4366" width="9.140625" style="1"/>
    <col min="4367" max="4367" width="11" style="1" bestFit="1" customWidth="1"/>
    <col min="4368" max="4608" width="9.140625" style="1"/>
    <col min="4609" max="4609" width="0" style="1" hidden="1" customWidth="1"/>
    <col min="4610" max="4610" width="7.5703125" style="1" customWidth="1"/>
    <col min="4611" max="4611" width="58.7109375" style="1" customWidth="1"/>
    <col min="4612" max="4612" width="17.5703125" style="1" customWidth="1"/>
    <col min="4613" max="4613" width="0" style="1" hidden="1" customWidth="1"/>
    <col min="4614" max="4614" width="17.85546875" style="1" customWidth="1"/>
    <col min="4615" max="4615" width="11" style="1" customWidth="1"/>
    <col min="4616" max="4616" width="16.85546875" style="1" customWidth="1"/>
    <col min="4617" max="4617" width="14.7109375" style="1" customWidth="1"/>
    <col min="4618" max="4620" width="0" style="1" hidden="1" customWidth="1"/>
    <col min="4621" max="4621" width="15.7109375" style="1" customWidth="1"/>
    <col min="4622" max="4622" width="9.140625" style="1"/>
    <col min="4623" max="4623" width="11" style="1" bestFit="1" customWidth="1"/>
    <col min="4624" max="4864" width="9.140625" style="1"/>
    <col min="4865" max="4865" width="0" style="1" hidden="1" customWidth="1"/>
    <col min="4866" max="4866" width="7.5703125" style="1" customWidth="1"/>
    <col min="4867" max="4867" width="58.7109375" style="1" customWidth="1"/>
    <col min="4868" max="4868" width="17.5703125" style="1" customWidth="1"/>
    <col min="4869" max="4869" width="0" style="1" hidden="1" customWidth="1"/>
    <col min="4870" max="4870" width="17.85546875" style="1" customWidth="1"/>
    <col min="4871" max="4871" width="11" style="1" customWidth="1"/>
    <col min="4872" max="4872" width="16.85546875" style="1" customWidth="1"/>
    <col min="4873" max="4873" width="14.7109375" style="1" customWidth="1"/>
    <col min="4874" max="4876" width="0" style="1" hidden="1" customWidth="1"/>
    <col min="4877" max="4877" width="15.7109375" style="1" customWidth="1"/>
    <col min="4878" max="4878" width="9.140625" style="1"/>
    <col min="4879" max="4879" width="11" style="1" bestFit="1" customWidth="1"/>
    <col min="4880" max="5120" width="9.140625" style="1"/>
    <col min="5121" max="5121" width="0" style="1" hidden="1" customWidth="1"/>
    <col min="5122" max="5122" width="7.5703125" style="1" customWidth="1"/>
    <col min="5123" max="5123" width="58.7109375" style="1" customWidth="1"/>
    <col min="5124" max="5124" width="17.5703125" style="1" customWidth="1"/>
    <col min="5125" max="5125" width="0" style="1" hidden="1" customWidth="1"/>
    <col min="5126" max="5126" width="17.85546875" style="1" customWidth="1"/>
    <col min="5127" max="5127" width="11" style="1" customWidth="1"/>
    <col min="5128" max="5128" width="16.85546875" style="1" customWidth="1"/>
    <col min="5129" max="5129" width="14.7109375" style="1" customWidth="1"/>
    <col min="5130" max="5132" width="0" style="1" hidden="1" customWidth="1"/>
    <col min="5133" max="5133" width="15.7109375" style="1" customWidth="1"/>
    <col min="5134" max="5134" width="9.140625" style="1"/>
    <col min="5135" max="5135" width="11" style="1" bestFit="1" customWidth="1"/>
    <col min="5136" max="5376" width="9.140625" style="1"/>
    <col min="5377" max="5377" width="0" style="1" hidden="1" customWidth="1"/>
    <col min="5378" max="5378" width="7.5703125" style="1" customWidth="1"/>
    <col min="5379" max="5379" width="58.7109375" style="1" customWidth="1"/>
    <col min="5380" max="5380" width="17.5703125" style="1" customWidth="1"/>
    <col min="5381" max="5381" width="0" style="1" hidden="1" customWidth="1"/>
    <col min="5382" max="5382" width="17.85546875" style="1" customWidth="1"/>
    <col min="5383" max="5383" width="11" style="1" customWidth="1"/>
    <col min="5384" max="5384" width="16.85546875" style="1" customWidth="1"/>
    <col min="5385" max="5385" width="14.7109375" style="1" customWidth="1"/>
    <col min="5386" max="5388" width="0" style="1" hidden="1" customWidth="1"/>
    <col min="5389" max="5389" width="15.7109375" style="1" customWidth="1"/>
    <col min="5390" max="5390" width="9.140625" style="1"/>
    <col min="5391" max="5391" width="11" style="1" bestFit="1" customWidth="1"/>
    <col min="5392" max="5632" width="9.140625" style="1"/>
    <col min="5633" max="5633" width="0" style="1" hidden="1" customWidth="1"/>
    <col min="5634" max="5634" width="7.5703125" style="1" customWidth="1"/>
    <col min="5635" max="5635" width="58.7109375" style="1" customWidth="1"/>
    <col min="5636" max="5636" width="17.5703125" style="1" customWidth="1"/>
    <col min="5637" max="5637" width="0" style="1" hidden="1" customWidth="1"/>
    <col min="5638" max="5638" width="17.85546875" style="1" customWidth="1"/>
    <col min="5639" max="5639" width="11" style="1" customWidth="1"/>
    <col min="5640" max="5640" width="16.85546875" style="1" customWidth="1"/>
    <col min="5641" max="5641" width="14.7109375" style="1" customWidth="1"/>
    <col min="5642" max="5644" width="0" style="1" hidden="1" customWidth="1"/>
    <col min="5645" max="5645" width="15.7109375" style="1" customWidth="1"/>
    <col min="5646" max="5646" width="9.140625" style="1"/>
    <col min="5647" max="5647" width="11" style="1" bestFit="1" customWidth="1"/>
    <col min="5648" max="5888" width="9.140625" style="1"/>
    <col min="5889" max="5889" width="0" style="1" hidden="1" customWidth="1"/>
    <col min="5890" max="5890" width="7.5703125" style="1" customWidth="1"/>
    <col min="5891" max="5891" width="58.7109375" style="1" customWidth="1"/>
    <col min="5892" max="5892" width="17.5703125" style="1" customWidth="1"/>
    <col min="5893" max="5893" width="0" style="1" hidden="1" customWidth="1"/>
    <col min="5894" max="5894" width="17.85546875" style="1" customWidth="1"/>
    <col min="5895" max="5895" width="11" style="1" customWidth="1"/>
    <col min="5896" max="5896" width="16.85546875" style="1" customWidth="1"/>
    <col min="5897" max="5897" width="14.7109375" style="1" customWidth="1"/>
    <col min="5898" max="5900" width="0" style="1" hidden="1" customWidth="1"/>
    <col min="5901" max="5901" width="15.7109375" style="1" customWidth="1"/>
    <col min="5902" max="5902" width="9.140625" style="1"/>
    <col min="5903" max="5903" width="11" style="1" bestFit="1" customWidth="1"/>
    <col min="5904" max="6144" width="9.140625" style="1"/>
    <col min="6145" max="6145" width="0" style="1" hidden="1" customWidth="1"/>
    <col min="6146" max="6146" width="7.5703125" style="1" customWidth="1"/>
    <col min="6147" max="6147" width="58.7109375" style="1" customWidth="1"/>
    <col min="6148" max="6148" width="17.5703125" style="1" customWidth="1"/>
    <col min="6149" max="6149" width="0" style="1" hidden="1" customWidth="1"/>
    <col min="6150" max="6150" width="17.85546875" style="1" customWidth="1"/>
    <col min="6151" max="6151" width="11" style="1" customWidth="1"/>
    <col min="6152" max="6152" width="16.85546875" style="1" customWidth="1"/>
    <col min="6153" max="6153" width="14.7109375" style="1" customWidth="1"/>
    <col min="6154" max="6156" width="0" style="1" hidden="1" customWidth="1"/>
    <col min="6157" max="6157" width="15.7109375" style="1" customWidth="1"/>
    <col min="6158" max="6158" width="9.140625" style="1"/>
    <col min="6159" max="6159" width="11" style="1" bestFit="1" customWidth="1"/>
    <col min="6160" max="6400" width="9.140625" style="1"/>
    <col min="6401" max="6401" width="0" style="1" hidden="1" customWidth="1"/>
    <col min="6402" max="6402" width="7.5703125" style="1" customWidth="1"/>
    <col min="6403" max="6403" width="58.7109375" style="1" customWidth="1"/>
    <col min="6404" max="6404" width="17.5703125" style="1" customWidth="1"/>
    <col min="6405" max="6405" width="0" style="1" hidden="1" customWidth="1"/>
    <col min="6406" max="6406" width="17.85546875" style="1" customWidth="1"/>
    <col min="6407" max="6407" width="11" style="1" customWidth="1"/>
    <col min="6408" max="6408" width="16.85546875" style="1" customWidth="1"/>
    <col min="6409" max="6409" width="14.7109375" style="1" customWidth="1"/>
    <col min="6410" max="6412" width="0" style="1" hidden="1" customWidth="1"/>
    <col min="6413" max="6413" width="15.7109375" style="1" customWidth="1"/>
    <col min="6414" max="6414" width="9.140625" style="1"/>
    <col min="6415" max="6415" width="11" style="1" bestFit="1" customWidth="1"/>
    <col min="6416" max="6656" width="9.140625" style="1"/>
    <col min="6657" max="6657" width="0" style="1" hidden="1" customWidth="1"/>
    <col min="6658" max="6658" width="7.5703125" style="1" customWidth="1"/>
    <col min="6659" max="6659" width="58.7109375" style="1" customWidth="1"/>
    <col min="6660" max="6660" width="17.5703125" style="1" customWidth="1"/>
    <col min="6661" max="6661" width="0" style="1" hidden="1" customWidth="1"/>
    <col min="6662" max="6662" width="17.85546875" style="1" customWidth="1"/>
    <col min="6663" max="6663" width="11" style="1" customWidth="1"/>
    <col min="6664" max="6664" width="16.85546875" style="1" customWidth="1"/>
    <col min="6665" max="6665" width="14.7109375" style="1" customWidth="1"/>
    <col min="6666" max="6668" width="0" style="1" hidden="1" customWidth="1"/>
    <col min="6669" max="6669" width="15.7109375" style="1" customWidth="1"/>
    <col min="6670" max="6670" width="9.140625" style="1"/>
    <col min="6671" max="6671" width="11" style="1" bestFit="1" customWidth="1"/>
    <col min="6672" max="6912" width="9.140625" style="1"/>
    <col min="6913" max="6913" width="0" style="1" hidden="1" customWidth="1"/>
    <col min="6914" max="6914" width="7.5703125" style="1" customWidth="1"/>
    <col min="6915" max="6915" width="58.7109375" style="1" customWidth="1"/>
    <col min="6916" max="6916" width="17.5703125" style="1" customWidth="1"/>
    <col min="6917" max="6917" width="0" style="1" hidden="1" customWidth="1"/>
    <col min="6918" max="6918" width="17.85546875" style="1" customWidth="1"/>
    <col min="6919" max="6919" width="11" style="1" customWidth="1"/>
    <col min="6920" max="6920" width="16.85546875" style="1" customWidth="1"/>
    <col min="6921" max="6921" width="14.7109375" style="1" customWidth="1"/>
    <col min="6922" max="6924" width="0" style="1" hidden="1" customWidth="1"/>
    <col min="6925" max="6925" width="15.7109375" style="1" customWidth="1"/>
    <col min="6926" max="6926" width="9.140625" style="1"/>
    <col min="6927" max="6927" width="11" style="1" bestFit="1" customWidth="1"/>
    <col min="6928" max="7168" width="9.140625" style="1"/>
    <col min="7169" max="7169" width="0" style="1" hidden="1" customWidth="1"/>
    <col min="7170" max="7170" width="7.5703125" style="1" customWidth="1"/>
    <col min="7171" max="7171" width="58.7109375" style="1" customWidth="1"/>
    <col min="7172" max="7172" width="17.5703125" style="1" customWidth="1"/>
    <col min="7173" max="7173" width="0" style="1" hidden="1" customWidth="1"/>
    <col min="7174" max="7174" width="17.85546875" style="1" customWidth="1"/>
    <col min="7175" max="7175" width="11" style="1" customWidth="1"/>
    <col min="7176" max="7176" width="16.85546875" style="1" customWidth="1"/>
    <col min="7177" max="7177" width="14.7109375" style="1" customWidth="1"/>
    <col min="7178" max="7180" width="0" style="1" hidden="1" customWidth="1"/>
    <col min="7181" max="7181" width="15.7109375" style="1" customWidth="1"/>
    <col min="7182" max="7182" width="9.140625" style="1"/>
    <col min="7183" max="7183" width="11" style="1" bestFit="1" customWidth="1"/>
    <col min="7184" max="7424" width="9.140625" style="1"/>
    <col min="7425" max="7425" width="0" style="1" hidden="1" customWidth="1"/>
    <col min="7426" max="7426" width="7.5703125" style="1" customWidth="1"/>
    <col min="7427" max="7427" width="58.7109375" style="1" customWidth="1"/>
    <col min="7428" max="7428" width="17.5703125" style="1" customWidth="1"/>
    <col min="7429" max="7429" width="0" style="1" hidden="1" customWidth="1"/>
    <col min="7430" max="7430" width="17.85546875" style="1" customWidth="1"/>
    <col min="7431" max="7431" width="11" style="1" customWidth="1"/>
    <col min="7432" max="7432" width="16.85546875" style="1" customWidth="1"/>
    <col min="7433" max="7433" width="14.7109375" style="1" customWidth="1"/>
    <col min="7434" max="7436" width="0" style="1" hidden="1" customWidth="1"/>
    <col min="7437" max="7437" width="15.7109375" style="1" customWidth="1"/>
    <col min="7438" max="7438" width="9.140625" style="1"/>
    <col min="7439" max="7439" width="11" style="1" bestFit="1" customWidth="1"/>
    <col min="7440" max="7680" width="9.140625" style="1"/>
    <col min="7681" max="7681" width="0" style="1" hidden="1" customWidth="1"/>
    <col min="7682" max="7682" width="7.5703125" style="1" customWidth="1"/>
    <col min="7683" max="7683" width="58.7109375" style="1" customWidth="1"/>
    <col min="7684" max="7684" width="17.5703125" style="1" customWidth="1"/>
    <col min="7685" max="7685" width="0" style="1" hidden="1" customWidth="1"/>
    <col min="7686" max="7686" width="17.85546875" style="1" customWidth="1"/>
    <col min="7687" max="7687" width="11" style="1" customWidth="1"/>
    <col min="7688" max="7688" width="16.85546875" style="1" customWidth="1"/>
    <col min="7689" max="7689" width="14.7109375" style="1" customWidth="1"/>
    <col min="7690" max="7692" width="0" style="1" hidden="1" customWidth="1"/>
    <col min="7693" max="7693" width="15.7109375" style="1" customWidth="1"/>
    <col min="7694" max="7694" width="9.140625" style="1"/>
    <col min="7695" max="7695" width="11" style="1" bestFit="1" customWidth="1"/>
    <col min="7696" max="7936" width="9.140625" style="1"/>
    <col min="7937" max="7937" width="0" style="1" hidden="1" customWidth="1"/>
    <col min="7938" max="7938" width="7.5703125" style="1" customWidth="1"/>
    <col min="7939" max="7939" width="58.7109375" style="1" customWidth="1"/>
    <col min="7940" max="7940" width="17.5703125" style="1" customWidth="1"/>
    <col min="7941" max="7941" width="0" style="1" hidden="1" customWidth="1"/>
    <col min="7942" max="7942" width="17.85546875" style="1" customWidth="1"/>
    <col min="7943" max="7943" width="11" style="1" customWidth="1"/>
    <col min="7944" max="7944" width="16.85546875" style="1" customWidth="1"/>
    <col min="7945" max="7945" width="14.7109375" style="1" customWidth="1"/>
    <col min="7946" max="7948" width="0" style="1" hidden="1" customWidth="1"/>
    <col min="7949" max="7949" width="15.7109375" style="1" customWidth="1"/>
    <col min="7950" max="7950" width="9.140625" style="1"/>
    <col min="7951" max="7951" width="11" style="1" bestFit="1" customWidth="1"/>
    <col min="7952" max="8192" width="9.140625" style="1"/>
    <col min="8193" max="8193" width="0" style="1" hidden="1" customWidth="1"/>
    <col min="8194" max="8194" width="7.5703125" style="1" customWidth="1"/>
    <col min="8195" max="8195" width="58.7109375" style="1" customWidth="1"/>
    <col min="8196" max="8196" width="17.5703125" style="1" customWidth="1"/>
    <col min="8197" max="8197" width="0" style="1" hidden="1" customWidth="1"/>
    <col min="8198" max="8198" width="17.85546875" style="1" customWidth="1"/>
    <col min="8199" max="8199" width="11" style="1" customWidth="1"/>
    <col min="8200" max="8200" width="16.85546875" style="1" customWidth="1"/>
    <col min="8201" max="8201" width="14.7109375" style="1" customWidth="1"/>
    <col min="8202" max="8204" width="0" style="1" hidden="1" customWidth="1"/>
    <col min="8205" max="8205" width="15.7109375" style="1" customWidth="1"/>
    <col min="8206" max="8206" width="9.140625" style="1"/>
    <col min="8207" max="8207" width="11" style="1" bestFit="1" customWidth="1"/>
    <col min="8208" max="8448" width="9.140625" style="1"/>
    <col min="8449" max="8449" width="0" style="1" hidden="1" customWidth="1"/>
    <col min="8450" max="8450" width="7.5703125" style="1" customWidth="1"/>
    <col min="8451" max="8451" width="58.7109375" style="1" customWidth="1"/>
    <col min="8452" max="8452" width="17.5703125" style="1" customWidth="1"/>
    <col min="8453" max="8453" width="0" style="1" hidden="1" customWidth="1"/>
    <col min="8454" max="8454" width="17.85546875" style="1" customWidth="1"/>
    <col min="8455" max="8455" width="11" style="1" customWidth="1"/>
    <col min="8456" max="8456" width="16.85546875" style="1" customWidth="1"/>
    <col min="8457" max="8457" width="14.7109375" style="1" customWidth="1"/>
    <col min="8458" max="8460" width="0" style="1" hidden="1" customWidth="1"/>
    <col min="8461" max="8461" width="15.7109375" style="1" customWidth="1"/>
    <col min="8462" max="8462" width="9.140625" style="1"/>
    <col min="8463" max="8463" width="11" style="1" bestFit="1" customWidth="1"/>
    <col min="8464" max="8704" width="9.140625" style="1"/>
    <col min="8705" max="8705" width="0" style="1" hidden="1" customWidth="1"/>
    <col min="8706" max="8706" width="7.5703125" style="1" customWidth="1"/>
    <col min="8707" max="8707" width="58.7109375" style="1" customWidth="1"/>
    <col min="8708" max="8708" width="17.5703125" style="1" customWidth="1"/>
    <col min="8709" max="8709" width="0" style="1" hidden="1" customWidth="1"/>
    <col min="8710" max="8710" width="17.85546875" style="1" customWidth="1"/>
    <col min="8711" max="8711" width="11" style="1" customWidth="1"/>
    <col min="8712" max="8712" width="16.85546875" style="1" customWidth="1"/>
    <col min="8713" max="8713" width="14.7109375" style="1" customWidth="1"/>
    <col min="8714" max="8716" width="0" style="1" hidden="1" customWidth="1"/>
    <col min="8717" max="8717" width="15.7109375" style="1" customWidth="1"/>
    <col min="8718" max="8718" width="9.140625" style="1"/>
    <col min="8719" max="8719" width="11" style="1" bestFit="1" customWidth="1"/>
    <col min="8720" max="8960" width="9.140625" style="1"/>
    <col min="8961" max="8961" width="0" style="1" hidden="1" customWidth="1"/>
    <col min="8962" max="8962" width="7.5703125" style="1" customWidth="1"/>
    <col min="8963" max="8963" width="58.7109375" style="1" customWidth="1"/>
    <col min="8964" max="8964" width="17.5703125" style="1" customWidth="1"/>
    <col min="8965" max="8965" width="0" style="1" hidden="1" customWidth="1"/>
    <col min="8966" max="8966" width="17.85546875" style="1" customWidth="1"/>
    <col min="8967" max="8967" width="11" style="1" customWidth="1"/>
    <col min="8968" max="8968" width="16.85546875" style="1" customWidth="1"/>
    <col min="8969" max="8969" width="14.7109375" style="1" customWidth="1"/>
    <col min="8970" max="8972" width="0" style="1" hidden="1" customWidth="1"/>
    <col min="8973" max="8973" width="15.7109375" style="1" customWidth="1"/>
    <col min="8974" max="8974" width="9.140625" style="1"/>
    <col min="8975" max="8975" width="11" style="1" bestFit="1" customWidth="1"/>
    <col min="8976" max="9216" width="9.140625" style="1"/>
    <col min="9217" max="9217" width="0" style="1" hidden="1" customWidth="1"/>
    <col min="9218" max="9218" width="7.5703125" style="1" customWidth="1"/>
    <col min="9219" max="9219" width="58.7109375" style="1" customWidth="1"/>
    <col min="9220" max="9220" width="17.5703125" style="1" customWidth="1"/>
    <col min="9221" max="9221" width="0" style="1" hidden="1" customWidth="1"/>
    <col min="9222" max="9222" width="17.85546875" style="1" customWidth="1"/>
    <col min="9223" max="9223" width="11" style="1" customWidth="1"/>
    <col min="9224" max="9224" width="16.85546875" style="1" customWidth="1"/>
    <col min="9225" max="9225" width="14.7109375" style="1" customWidth="1"/>
    <col min="9226" max="9228" width="0" style="1" hidden="1" customWidth="1"/>
    <col min="9229" max="9229" width="15.7109375" style="1" customWidth="1"/>
    <col min="9230" max="9230" width="9.140625" style="1"/>
    <col min="9231" max="9231" width="11" style="1" bestFit="1" customWidth="1"/>
    <col min="9232" max="9472" width="9.140625" style="1"/>
    <col min="9473" max="9473" width="0" style="1" hidden="1" customWidth="1"/>
    <col min="9474" max="9474" width="7.5703125" style="1" customWidth="1"/>
    <col min="9475" max="9475" width="58.7109375" style="1" customWidth="1"/>
    <col min="9476" max="9476" width="17.5703125" style="1" customWidth="1"/>
    <col min="9477" max="9477" width="0" style="1" hidden="1" customWidth="1"/>
    <col min="9478" max="9478" width="17.85546875" style="1" customWidth="1"/>
    <col min="9479" max="9479" width="11" style="1" customWidth="1"/>
    <col min="9480" max="9480" width="16.85546875" style="1" customWidth="1"/>
    <col min="9481" max="9481" width="14.7109375" style="1" customWidth="1"/>
    <col min="9482" max="9484" width="0" style="1" hidden="1" customWidth="1"/>
    <col min="9485" max="9485" width="15.7109375" style="1" customWidth="1"/>
    <col min="9486" max="9486" width="9.140625" style="1"/>
    <col min="9487" max="9487" width="11" style="1" bestFit="1" customWidth="1"/>
    <col min="9488" max="9728" width="9.140625" style="1"/>
    <col min="9729" max="9729" width="0" style="1" hidden="1" customWidth="1"/>
    <col min="9730" max="9730" width="7.5703125" style="1" customWidth="1"/>
    <col min="9731" max="9731" width="58.7109375" style="1" customWidth="1"/>
    <col min="9732" max="9732" width="17.5703125" style="1" customWidth="1"/>
    <col min="9733" max="9733" width="0" style="1" hidden="1" customWidth="1"/>
    <col min="9734" max="9734" width="17.85546875" style="1" customWidth="1"/>
    <col min="9735" max="9735" width="11" style="1" customWidth="1"/>
    <col min="9736" max="9736" width="16.85546875" style="1" customWidth="1"/>
    <col min="9737" max="9737" width="14.7109375" style="1" customWidth="1"/>
    <col min="9738" max="9740" width="0" style="1" hidden="1" customWidth="1"/>
    <col min="9741" max="9741" width="15.7109375" style="1" customWidth="1"/>
    <col min="9742" max="9742" width="9.140625" style="1"/>
    <col min="9743" max="9743" width="11" style="1" bestFit="1" customWidth="1"/>
    <col min="9744" max="9984" width="9.140625" style="1"/>
    <col min="9985" max="9985" width="0" style="1" hidden="1" customWidth="1"/>
    <col min="9986" max="9986" width="7.5703125" style="1" customWidth="1"/>
    <col min="9987" max="9987" width="58.7109375" style="1" customWidth="1"/>
    <col min="9988" max="9988" width="17.5703125" style="1" customWidth="1"/>
    <col min="9989" max="9989" width="0" style="1" hidden="1" customWidth="1"/>
    <col min="9990" max="9990" width="17.85546875" style="1" customWidth="1"/>
    <col min="9991" max="9991" width="11" style="1" customWidth="1"/>
    <col min="9992" max="9992" width="16.85546875" style="1" customWidth="1"/>
    <col min="9993" max="9993" width="14.7109375" style="1" customWidth="1"/>
    <col min="9994" max="9996" width="0" style="1" hidden="1" customWidth="1"/>
    <col min="9997" max="9997" width="15.7109375" style="1" customWidth="1"/>
    <col min="9998" max="9998" width="9.140625" style="1"/>
    <col min="9999" max="9999" width="11" style="1" bestFit="1" customWidth="1"/>
    <col min="10000" max="10240" width="9.140625" style="1"/>
    <col min="10241" max="10241" width="0" style="1" hidden="1" customWidth="1"/>
    <col min="10242" max="10242" width="7.5703125" style="1" customWidth="1"/>
    <col min="10243" max="10243" width="58.7109375" style="1" customWidth="1"/>
    <col min="10244" max="10244" width="17.5703125" style="1" customWidth="1"/>
    <col min="10245" max="10245" width="0" style="1" hidden="1" customWidth="1"/>
    <col min="10246" max="10246" width="17.85546875" style="1" customWidth="1"/>
    <col min="10247" max="10247" width="11" style="1" customWidth="1"/>
    <col min="10248" max="10248" width="16.85546875" style="1" customWidth="1"/>
    <col min="10249" max="10249" width="14.7109375" style="1" customWidth="1"/>
    <col min="10250" max="10252" width="0" style="1" hidden="1" customWidth="1"/>
    <col min="10253" max="10253" width="15.7109375" style="1" customWidth="1"/>
    <col min="10254" max="10254" width="9.140625" style="1"/>
    <col min="10255" max="10255" width="11" style="1" bestFit="1" customWidth="1"/>
    <col min="10256" max="10496" width="9.140625" style="1"/>
    <col min="10497" max="10497" width="0" style="1" hidden="1" customWidth="1"/>
    <col min="10498" max="10498" width="7.5703125" style="1" customWidth="1"/>
    <col min="10499" max="10499" width="58.7109375" style="1" customWidth="1"/>
    <col min="10500" max="10500" width="17.5703125" style="1" customWidth="1"/>
    <col min="10501" max="10501" width="0" style="1" hidden="1" customWidth="1"/>
    <col min="10502" max="10502" width="17.85546875" style="1" customWidth="1"/>
    <col min="10503" max="10503" width="11" style="1" customWidth="1"/>
    <col min="10504" max="10504" width="16.85546875" style="1" customWidth="1"/>
    <col min="10505" max="10505" width="14.7109375" style="1" customWidth="1"/>
    <col min="10506" max="10508" width="0" style="1" hidden="1" customWidth="1"/>
    <col min="10509" max="10509" width="15.7109375" style="1" customWidth="1"/>
    <col min="10510" max="10510" width="9.140625" style="1"/>
    <col min="10511" max="10511" width="11" style="1" bestFit="1" customWidth="1"/>
    <col min="10512" max="10752" width="9.140625" style="1"/>
    <col min="10753" max="10753" width="0" style="1" hidden="1" customWidth="1"/>
    <col min="10754" max="10754" width="7.5703125" style="1" customWidth="1"/>
    <col min="10755" max="10755" width="58.7109375" style="1" customWidth="1"/>
    <col min="10756" max="10756" width="17.5703125" style="1" customWidth="1"/>
    <col min="10757" max="10757" width="0" style="1" hidden="1" customWidth="1"/>
    <col min="10758" max="10758" width="17.85546875" style="1" customWidth="1"/>
    <col min="10759" max="10759" width="11" style="1" customWidth="1"/>
    <col min="10760" max="10760" width="16.85546875" style="1" customWidth="1"/>
    <col min="10761" max="10761" width="14.7109375" style="1" customWidth="1"/>
    <col min="10762" max="10764" width="0" style="1" hidden="1" customWidth="1"/>
    <col min="10765" max="10765" width="15.7109375" style="1" customWidth="1"/>
    <col min="10766" max="10766" width="9.140625" style="1"/>
    <col min="10767" max="10767" width="11" style="1" bestFit="1" customWidth="1"/>
    <col min="10768" max="11008" width="9.140625" style="1"/>
    <col min="11009" max="11009" width="0" style="1" hidden="1" customWidth="1"/>
    <col min="11010" max="11010" width="7.5703125" style="1" customWidth="1"/>
    <col min="11011" max="11011" width="58.7109375" style="1" customWidth="1"/>
    <col min="11012" max="11012" width="17.5703125" style="1" customWidth="1"/>
    <col min="11013" max="11013" width="0" style="1" hidden="1" customWidth="1"/>
    <col min="11014" max="11014" width="17.85546875" style="1" customWidth="1"/>
    <col min="11015" max="11015" width="11" style="1" customWidth="1"/>
    <col min="11016" max="11016" width="16.85546875" style="1" customWidth="1"/>
    <col min="11017" max="11017" width="14.7109375" style="1" customWidth="1"/>
    <col min="11018" max="11020" width="0" style="1" hidden="1" customWidth="1"/>
    <col min="11021" max="11021" width="15.7109375" style="1" customWidth="1"/>
    <col min="11022" max="11022" width="9.140625" style="1"/>
    <col min="11023" max="11023" width="11" style="1" bestFit="1" customWidth="1"/>
    <col min="11024" max="11264" width="9.140625" style="1"/>
    <col min="11265" max="11265" width="0" style="1" hidden="1" customWidth="1"/>
    <col min="11266" max="11266" width="7.5703125" style="1" customWidth="1"/>
    <col min="11267" max="11267" width="58.7109375" style="1" customWidth="1"/>
    <col min="11268" max="11268" width="17.5703125" style="1" customWidth="1"/>
    <col min="11269" max="11269" width="0" style="1" hidden="1" customWidth="1"/>
    <col min="11270" max="11270" width="17.85546875" style="1" customWidth="1"/>
    <col min="11271" max="11271" width="11" style="1" customWidth="1"/>
    <col min="11272" max="11272" width="16.85546875" style="1" customWidth="1"/>
    <col min="11273" max="11273" width="14.7109375" style="1" customWidth="1"/>
    <col min="11274" max="11276" width="0" style="1" hidden="1" customWidth="1"/>
    <col min="11277" max="11277" width="15.7109375" style="1" customWidth="1"/>
    <col min="11278" max="11278" width="9.140625" style="1"/>
    <col min="11279" max="11279" width="11" style="1" bestFit="1" customWidth="1"/>
    <col min="11280" max="11520" width="9.140625" style="1"/>
    <col min="11521" max="11521" width="0" style="1" hidden="1" customWidth="1"/>
    <col min="11522" max="11522" width="7.5703125" style="1" customWidth="1"/>
    <col min="11523" max="11523" width="58.7109375" style="1" customWidth="1"/>
    <col min="11524" max="11524" width="17.5703125" style="1" customWidth="1"/>
    <col min="11525" max="11525" width="0" style="1" hidden="1" customWidth="1"/>
    <col min="11526" max="11526" width="17.85546875" style="1" customWidth="1"/>
    <col min="11527" max="11527" width="11" style="1" customWidth="1"/>
    <col min="11528" max="11528" width="16.85546875" style="1" customWidth="1"/>
    <col min="11529" max="11529" width="14.7109375" style="1" customWidth="1"/>
    <col min="11530" max="11532" width="0" style="1" hidden="1" customWidth="1"/>
    <col min="11533" max="11533" width="15.7109375" style="1" customWidth="1"/>
    <col min="11534" max="11534" width="9.140625" style="1"/>
    <col min="11535" max="11535" width="11" style="1" bestFit="1" customWidth="1"/>
    <col min="11536" max="11776" width="9.140625" style="1"/>
    <col min="11777" max="11777" width="0" style="1" hidden="1" customWidth="1"/>
    <col min="11778" max="11778" width="7.5703125" style="1" customWidth="1"/>
    <col min="11779" max="11779" width="58.7109375" style="1" customWidth="1"/>
    <col min="11780" max="11780" width="17.5703125" style="1" customWidth="1"/>
    <col min="11781" max="11781" width="0" style="1" hidden="1" customWidth="1"/>
    <col min="11782" max="11782" width="17.85546875" style="1" customWidth="1"/>
    <col min="11783" max="11783" width="11" style="1" customWidth="1"/>
    <col min="11784" max="11784" width="16.85546875" style="1" customWidth="1"/>
    <col min="11785" max="11785" width="14.7109375" style="1" customWidth="1"/>
    <col min="11786" max="11788" width="0" style="1" hidden="1" customWidth="1"/>
    <col min="11789" max="11789" width="15.7109375" style="1" customWidth="1"/>
    <col min="11790" max="11790" width="9.140625" style="1"/>
    <col min="11791" max="11791" width="11" style="1" bestFit="1" customWidth="1"/>
    <col min="11792" max="12032" width="9.140625" style="1"/>
    <col min="12033" max="12033" width="0" style="1" hidden="1" customWidth="1"/>
    <col min="12034" max="12034" width="7.5703125" style="1" customWidth="1"/>
    <col min="12035" max="12035" width="58.7109375" style="1" customWidth="1"/>
    <col min="12036" max="12036" width="17.5703125" style="1" customWidth="1"/>
    <col min="12037" max="12037" width="0" style="1" hidden="1" customWidth="1"/>
    <col min="12038" max="12038" width="17.85546875" style="1" customWidth="1"/>
    <col min="12039" max="12039" width="11" style="1" customWidth="1"/>
    <col min="12040" max="12040" width="16.85546875" style="1" customWidth="1"/>
    <col min="12041" max="12041" width="14.7109375" style="1" customWidth="1"/>
    <col min="12042" max="12044" width="0" style="1" hidden="1" customWidth="1"/>
    <col min="12045" max="12045" width="15.7109375" style="1" customWidth="1"/>
    <col min="12046" max="12046" width="9.140625" style="1"/>
    <col min="12047" max="12047" width="11" style="1" bestFit="1" customWidth="1"/>
    <col min="12048" max="12288" width="9.140625" style="1"/>
    <col min="12289" max="12289" width="0" style="1" hidden="1" customWidth="1"/>
    <col min="12290" max="12290" width="7.5703125" style="1" customWidth="1"/>
    <col min="12291" max="12291" width="58.7109375" style="1" customWidth="1"/>
    <col min="12292" max="12292" width="17.5703125" style="1" customWidth="1"/>
    <col min="12293" max="12293" width="0" style="1" hidden="1" customWidth="1"/>
    <col min="12294" max="12294" width="17.85546875" style="1" customWidth="1"/>
    <col min="12295" max="12295" width="11" style="1" customWidth="1"/>
    <col min="12296" max="12296" width="16.85546875" style="1" customWidth="1"/>
    <col min="12297" max="12297" width="14.7109375" style="1" customWidth="1"/>
    <col min="12298" max="12300" width="0" style="1" hidden="1" customWidth="1"/>
    <col min="12301" max="12301" width="15.7109375" style="1" customWidth="1"/>
    <col min="12302" max="12302" width="9.140625" style="1"/>
    <col min="12303" max="12303" width="11" style="1" bestFit="1" customWidth="1"/>
    <col min="12304" max="12544" width="9.140625" style="1"/>
    <col min="12545" max="12545" width="0" style="1" hidden="1" customWidth="1"/>
    <col min="12546" max="12546" width="7.5703125" style="1" customWidth="1"/>
    <col min="12547" max="12547" width="58.7109375" style="1" customWidth="1"/>
    <col min="12548" max="12548" width="17.5703125" style="1" customWidth="1"/>
    <col min="12549" max="12549" width="0" style="1" hidden="1" customWidth="1"/>
    <col min="12550" max="12550" width="17.85546875" style="1" customWidth="1"/>
    <col min="12551" max="12551" width="11" style="1" customWidth="1"/>
    <col min="12552" max="12552" width="16.85546875" style="1" customWidth="1"/>
    <col min="12553" max="12553" width="14.7109375" style="1" customWidth="1"/>
    <col min="12554" max="12556" width="0" style="1" hidden="1" customWidth="1"/>
    <col min="12557" max="12557" width="15.7109375" style="1" customWidth="1"/>
    <col min="12558" max="12558" width="9.140625" style="1"/>
    <col min="12559" max="12559" width="11" style="1" bestFit="1" customWidth="1"/>
    <col min="12560" max="12800" width="9.140625" style="1"/>
    <col min="12801" max="12801" width="0" style="1" hidden="1" customWidth="1"/>
    <col min="12802" max="12802" width="7.5703125" style="1" customWidth="1"/>
    <col min="12803" max="12803" width="58.7109375" style="1" customWidth="1"/>
    <col min="12804" max="12804" width="17.5703125" style="1" customWidth="1"/>
    <col min="12805" max="12805" width="0" style="1" hidden="1" customWidth="1"/>
    <col min="12806" max="12806" width="17.85546875" style="1" customWidth="1"/>
    <col min="12807" max="12807" width="11" style="1" customWidth="1"/>
    <col min="12808" max="12808" width="16.85546875" style="1" customWidth="1"/>
    <col min="12809" max="12809" width="14.7109375" style="1" customWidth="1"/>
    <col min="12810" max="12812" width="0" style="1" hidden="1" customWidth="1"/>
    <col min="12813" max="12813" width="15.7109375" style="1" customWidth="1"/>
    <col min="12814" max="12814" width="9.140625" style="1"/>
    <col min="12815" max="12815" width="11" style="1" bestFit="1" customWidth="1"/>
    <col min="12816" max="13056" width="9.140625" style="1"/>
    <col min="13057" max="13057" width="0" style="1" hidden="1" customWidth="1"/>
    <col min="13058" max="13058" width="7.5703125" style="1" customWidth="1"/>
    <col min="13059" max="13059" width="58.7109375" style="1" customWidth="1"/>
    <col min="13060" max="13060" width="17.5703125" style="1" customWidth="1"/>
    <col min="13061" max="13061" width="0" style="1" hidden="1" customWidth="1"/>
    <col min="13062" max="13062" width="17.85546875" style="1" customWidth="1"/>
    <col min="13063" max="13063" width="11" style="1" customWidth="1"/>
    <col min="13064" max="13064" width="16.85546875" style="1" customWidth="1"/>
    <col min="13065" max="13065" width="14.7109375" style="1" customWidth="1"/>
    <col min="13066" max="13068" width="0" style="1" hidden="1" customWidth="1"/>
    <col min="13069" max="13069" width="15.7109375" style="1" customWidth="1"/>
    <col min="13070" max="13070" width="9.140625" style="1"/>
    <col min="13071" max="13071" width="11" style="1" bestFit="1" customWidth="1"/>
    <col min="13072" max="13312" width="9.140625" style="1"/>
    <col min="13313" max="13313" width="0" style="1" hidden="1" customWidth="1"/>
    <col min="13314" max="13314" width="7.5703125" style="1" customWidth="1"/>
    <col min="13315" max="13315" width="58.7109375" style="1" customWidth="1"/>
    <col min="13316" max="13316" width="17.5703125" style="1" customWidth="1"/>
    <col min="13317" max="13317" width="0" style="1" hidden="1" customWidth="1"/>
    <col min="13318" max="13318" width="17.85546875" style="1" customWidth="1"/>
    <col min="13319" max="13319" width="11" style="1" customWidth="1"/>
    <col min="13320" max="13320" width="16.85546875" style="1" customWidth="1"/>
    <col min="13321" max="13321" width="14.7109375" style="1" customWidth="1"/>
    <col min="13322" max="13324" width="0" style="1" hidden="1" customWidth="1"/>
    <col min="13325" max="13325" width="15.7109375" style="1" customWidth="1"/>
    <col min="13326" max="13326" width="9.140625" style="1"/>
    <col min="13327" max="13327" width="11" style="1" bestFit="1" customWidth="1"/>
    <col min="13328" max="13568" width="9.140625" style="1"/>
    <col min="13569" max="13569" width="0" style="1" hidden="1" customWidth="1"/>
    <col min="13570" max="13570" width="7.5703125" style="1" customWidth="1"/>
    <col min="13571" max="13571" width="58.7109375" style="1" customWidth="1"/>
    <col min="13572" max="13572" width="17.5703125" style="1" customWidth="1"/>
    <col min="13573" max="13573" width="0" style="1" hidden="1" customWidth="1"/>
    <col min="13574" max="13574" width="17.85546875" style="1" customWidth="1"/>
    <col min="13575" max="13575" width="11" style="1" customWidth="1"/>
    <col min="13576" max="13576" width="16.85546875" style="1" customWidth="1"/>
    <col min="13577" max="13577" width="14.7109375" style="1" customWidth="1"/>
    <col min="13578" max="13580" width="0" style="1" hidden="1" customWidth="1"/>
    <col min="13581" max="13581" width="15.7109375" style="1" customWidth="1"/>
    <col min="13582" max="13582" width="9.140625" style="1"/>
    <col min="13583" max="13583" width="11" style="1" bestFit="1" customWidth="1"/>
    <col min="13584" max="13824" width="9.140625" style="1"/>
    <col min="13825" max="13825" width="0" style="1" hidden="1" customWidth="1"/>
    <col min="13826" max="13826" width="7.5703125" style="1" customWidth="1"/>
    <col min="13827" max="13827" width="58.7109375" style="1" customWidth="1"/>
    <col min="13828" max="13828" width="17.5703125" style="1" customWidth="1"/>
    <col min="13829" max="13829" width="0" style="1" hidden="1" customWidth="1"/>
    <col min="13830" max="13830" width="17.85546875" style="1" customWidth="1"/>
    <col min="13831" max="13831" width="11" style="1" customWidth="1"/>
    <col min="13832" max="13832" width="16.85546875" style="1" customWidth="1"/>
    <col min="13833" max="13833" width="14.7109375" style="1" customWidth="1"/>
    <col min="13834" max="13836" width="0" style="1" hidden="1" customWidth="1"/>
    <col min="13837" max="13837" width="15.7109375" style="1" customWidth="1"/>
    <col min="13838" max="13838" width="9.140625" style="1"/>
    <col min="13839" max="13839" width="11" style="1" bestFit="1" customWidth="1"/>
    <col min="13840" max="14080" width="9.140625" style="1"/>
    <col min="14081" max="14081" width="0" style="1" hidden="1" customWidth="1"/>
    <col min="14082" max="14082" width="7.5703125" style="1" customWidth="1"/>
    <col min="14083" max="14083" width="58.7109375" style="1" customWidth="1"/>
    <col min="14084" max="14084" width="17.5703125" style="1" customWidth="1"/>
    <col min="14085" max="14085" width="0" style="1" hidden="1" customWidth="1"/>
    <col min="14086" max="14086" width="17.85546875" style="1" customWidth="1"/>
    <col min="14087" max="14087" width="11" style="1" customWidth="1"/>
    <col min="14088" max="14088" width="16.85546875" style="1" customWidth="1"/>
    <col min="14089" max="14089" width="14.7109375" style="1" customWidth="1"/>
    <col min="14090" max="14092" width="0" style="1" hidden="1" customWidth="1"/>
    <col min="14093" max="14093" width="15.7109375" style="1" customWidth="1"/>
    <col min="14094" max="14094" width="9.140625" style="1"/>
    <col min="14095" max="14095" width="11" style="1" bestFit="1" customWidth="1"/>
    <col min="14096" max="14336" width="9.140625" style="1"/>
    <col min="14337" max="14337" width="0" style="1" hidden="1" customWidth="1"/>
    <col min="14338" max="14338" width="7.5703125" style="1" customWidth="1"/>
    <col min="14339" max="14339" width="58.7109375" style="1" customWidth="1"/>
    <col min="14340" max="14340" width="17.5703125" style="1" customWidth="1"/>
    <col min="14341" max="14341" width="0" style="1" hidden="1" customWidth="1"/>
    <col min="14342" max="14342" width="17.85546875" style="1" customWidth="1"/>
    <col min="14343" max="14343" width="11" style="1" customWidth="1"/>
    <col min="14344" max="14344" width="16.85546875" style="1" customWidth="1"/>
    <col min="14345" max="14345" width="14.7109375" style="1" customWidth="1"/>
    <col min="14346" max="14348" width="0" style="1" hidden="1" customWidth="1"/>
    <col min="14349" max="14349" width="15.7109375" style="1" customWidth="1"/>
    <col min="14350" max="14350" width="9.140625" style="1"/>
    <col min="14351" max="14351" width="11" style="1" bestFit="1" customWidth="1"/>
    <col min="14352" max="14592" width="9.140625" style="1"/>
    <col min="14593" max="14593" width="0" style="1" hidden="1" customWidth="1"/>
    <col min="14594" max="14594" width="7.5703125" style="1" customWidth="1"/>
    <col min="14595" max="14595" width="58.7109375" style="1" customWidth="1"/>
    <col min="14596" max="14596" width="17.5703125" style="1" customWidth="1"/>
    <col min="14597" max="14597" width="0" style="1" hidden="1" customWidth="1"/>
    <col min="14598" max="14598" width="17.85546875" style="1" customWidth="1"/>
    <col min="14599" max="14599" width="11" style="1" customWidth="1"/>
    <col min="14600" max="14600" width="16.85546875" style="1" customWidth="1"/>
    <col min="14601" max="14601" width="14.7109375" style="1" customWidth="1"/>
    <col min="14602" max="14604" width="0" style="1" hidden="1" customWidth="1"/>
    <col min="14605" max="14605" width="15.7109375" style="1" customWidth="1"/>
    <col min="14606" max="14606" width="9.140625" style="1"/>
    <col min="14607" max="14607" width="11" style="1" bestFit="1" customWidth="1"/>
    <col min="14608" max="14848" width="9.140625" style="1"/>
    <col min="14849" max="14849" width="0" style="1" hidden="1" customWidth="1"/>
    <col min="14850" max="14850" width="7.5703125" style="1" customWidth="1"/>
    <col min="14851" max="14851" width="58.7109375" style="1" customWidth="1"/>
    <col min="14852" max="14852" width="17.5703125" style="1" customWidth="1"/>
    <col min="14853" max="14853" width="0" style="1" hidden="1" customWidth="1"/>
    <col min="14854" max="14854" width="17.85546875" style="1" customWidth="1"/>
    <col min="14855" max="14855" width="11" style="1" customWidth="1"/>
    <col min="14856" max="14856" width="16.85546875" style="1" customWidth="1"/>
    <col min="14857" max="14857" width="14.7109375" style="1" customWidth="1"/>
    <col min="14858" max="14860" width="0" style="1" hidden="1" customWidth="1"/>
    <col min="14861" max="14861" width="15.7109375" style="1" customWidth="1"/>
    <col min="14862" max="14862" width="9.140625" style="1"/>
    <col min="14863" max="14863" width="11" style="1" bestFit="1" customWidth="1"/>
    <col min="14864" max="15104" width="9.140625" style="1"/>
    <col min="15105" max="15105" width="0" style="1" hidden="1" customWidth="1"/>
    <col min="15106" max="15106" width="7.5703125" style="1" customWidth="1"/>
    <col min="15107" max="15107" width="58.7109375" style="1" customWidth="1"/>
    <col min="15108" max="15108" width="17.5703125" style="1" customWidth="1"/>
    <col min="15109" max="15109" width="0" style="1" hidden="1" customWidth="1"/>
    <col min="15110" max="15110" width="17.85546875" style="1" customWidth="1"/>
    <col min="15111" max="15111" width="11" style="1" customWidth="1"/>
    <col min="15112" max="15112" width="16.85546875" style="1" customWidth="1"/>
    <col min="15113" max="15113" width="14.7109375" style="1" customWidth="1"/>
    <col min="15114" max="15116" width="0" style="1" hidden="1" customWidth="1"/>
    <col min="15117" max="15117" width="15.7109375" style="1" customWidth="1"/>
    <col min="15118" max="15118" width="9.140625" style="1"/>
    <col min="15119" max="15119" width="11" style="1" bestFit="1" customWidth="1"/>
    <col min="15120" max="15360" width="9.140625" style="1"/>
    <col min="15361" max="15361" width="0" style="1" hidden="1" customWidth="1"/>
    <col min="15362" max="15362" width="7.5703125" style="1" customWidth="1"/>
    <col min="15363" max="15363" width="58.7109375" style="1" customWidth="1"/>
    <col min="15364" max="15364" width="17.5703125" style="1" customWidth="1"/>
    <col min="15365" max="15365" width="0" style="1" hidden="1" customWidth="1"/>
    <col min="15366" max="15366" width="17.85546875" style="1" customWidth="1"/>
    <col min="15367" max="15367" width="11" style="1" customWidth="1"/>
    <col min="15368" max="15368" width="16.85546875" style="1" customWidth="1"/>
    <col min="15369" max="15369" width="14.7109375" style="1" customWidth="1"/>
    <col min="15370" max="15372" width="0" style="1" hidden="1" customWidth="1"/>
    <col min="15373" max="15373" width="15.7109375" style="1" customWidth="1"/>
    <col min="15374" max="15374" width="9.140625" style="1"/>
    <col min="15375" max="15375" width="11" style="1" bestFit="1" customWidth="1"/>
    <col min="15376" max="15616" width="9.140625" style="1"/>
    <col min="15617" max="15617" width="0" style="1" hidden="1" customWidth="1"/>
    <col min="15618" max="15618" width="7.5703125" style="1" customWidth="1"/>
    <col min="15619" max="15619" width="58.7109375" style="1" customWidth="1"/>
    <col min="15620" max="15620" width="17.5703125" style="1" customWidth="1"/>
    <col min="15621" max="15621" width="0" style="1" hidden="1" customWidth="1"/>
    <col min="15622" max="15622" width="17.85546875" style="1" customWidth="1"/>
    <col min="15623" max="15623" width="11" style="1" customWidth="1"/>
    <col min="15624" max="15624" width="16.85546875" style="1" customWidth="1"/>
    <col min="15625" max="15625" width="14.7109375" style="1" customWidth="1"/>
    <col min="15626" max="15628" width="0" style="1" hidden="1" customWidth="1"/>
    <col min="15629" max="15629" width="15.7109375" style="1" customWidth="1"/>
    <col min="15630" max="15630" width="9.140625" style="1"/>
    <col min="15631" max="15631" width="11" style="1" bestFit="1" customWidth="1"/>
    <col min="15632" max="15872" width="9.140625" style="1"/>
    <col min="15873" max="15873" width="0" style="1" hidden="1" customWidth="1"/>
    <col min="15874" max="15874" width="7.5703125" style="1" customWidth="1"/>
    <col min="15875" max="15875" width="58.7109375" style="1" customWidth="1"/>
    <col min="15876" max="15876" width="17.5703125" style="1" customWidth="1"/>
    <col min="15877" max="15877" width="0" style="1" hidden="1" customWidth="1"/>
    <col min="15878" max="15878" width="17.85546875" style="1" customWidth="1"/>
    <col min="15879" max="15879" width="11" style="1" customWidth="1"/>
    <col min="15880" max="15880" width="16.85546875" style="1" customWidth="1"/>
    <col min="15881" max="15881" width="14.7109375" style="1" customWidth="1"/>
    <col min="15882" max="15884" width="0" style="1" hidden="1" customWidth="1"/>
    <col min="15885" max="15885" width="15.7109375" style="1" customWidth="1"/>
    <col min="15886" max="15886" width="9.140625" style="1"/>
    <col min="15887" max="15887" width="11" style="1" bestFit="1" customWidth="1"/>
    <col min="15888" max="16128" width="9.140625" style="1"/>
    <col min="16129" max="16129" width="0" style="1" hidden="1" customWidth="1"/>
    <col min="16130" max="16130" width="7.5703125" style="1" customWidth="1"/>
    <col min="16131" max="16131" width="58.7109375" style="1" customWidth="1"/>
    <col min="16132" max="16132" width="17.5703125" style="1" customWidth="1"/>
    <col min="16133" max="16133" width="0" style="1" hidden="1" customWidth="1"/>
    <col min="16134" max="16134" width="17.85546875" style="1" customWidth="1"/>
    <col min="16135" max="16135" width="11" style="1" customWidth="1"/>
    <col min="16136" max="16136" width="16.85546875" style="1" customWidth="1"/>
    <col min="16137" max="16137" width="14.7109375" style="1" customWidth="1"/>
    <col min="16138" max="16140" width="0" style="1" hidden="1" customWidth="1"/>
    <col min="16141" max="16141" width="15.7109375" style="1" customWidth="1"/>
    <col min="16142" max="16142" width="9.140625" style="1"/>
    <col min="16143" max="16143" width="11" style="1" bestFit="1" customWidth="1"/>
    <col min="16144" max="16384" width="9.140625" style="1"/>
  </cols>
  <sheetData>
    <row r="5" spans="1:13" x14ac:dyDescent="0.25">
      <c r="B5" s="1" t="s">
        <v>0</v>
      </c>
    </row>
    <row r="7" spans="1:13" s="4" customFormat="1" ht="15.75" customHeight="1" x14ac:dyDescent="0.25">
      <c r="B7" s="195" t="s">
        <v>151</v>
      </c>
      <c r="C7" s="196"/>
      <c r="D7" s="196"/>
      <c r="E7" s="196"/>
      <c r="F7" s="196"/>
      <c r="G7" s="196"/>
      <c r="H7" s="196"/>
      <c r="I7" s="197"/>
      <c r="J7" s="1"/>
      <c r="L7" s="5"/>
      <c r="M7" s="1"/>
    </row>
    <row r="8" spans="1:13" s="4" customFormat="1" ht="15.75" customHeight="1" x14ac:dyDescent="0.25">
      <c r="B8" s="198" t="s">
        <v>3</v>
      </c>
      <c r="C8" s="199"/>
      <c r="D8" s="199"/>
      <c r="E8" s="199"/>
      <c r="F8" s="199"/>
      <c r="G8" s="199"/>
      <c r="H8" s="199"/>
      <c r="I8" s="200"/>
      <c r="J8" s="1"/>
      <c r="L8" s="5"/>
      <c r="M8" s="1"/>
    </row>
    <row r="9" spans="1:13" x14ac:dyDescent="0.25">
      <c r="B9" s="201" t="s">
        <v>4</v>
      </c>
      <c r="C9" s="202"/>
      <c r="D9" s="202"/>
      <c r="E9" s="202"/>
      <c r="F9" s="202"/>
      <c r="G9" s="202"/>
      <c r="H9" s="202"/>
      <c r="I9" s="203"/>
    </row>
    <row r="10" spans="1:13" x14ac:dyDescent="0.25">
      <c r="B10" s="6"/>
      <c r="C10" s="7"/>
      <c r="D10" s="8"/>
      <c r="E10" s="8"/>
      <c r="F10" s="8"/>
      <c r="G10" s="9"/>
      <c r="H10" s="10"/>
      <c r="I10" s="11"/>
    </row>
    <row r="11" spans="1:13" s="4" customFormat="1" x14ac:dyDescent="0.25">
      <c r="B11" s="204" t="s">
        <v>5</v>
      </c>
      <c r="C11" s="205" t="s">
        <v>6</v>
      </c>
      <c r="D11" s="205" t="s">
        <v>7</v>
      </c>
      <c r="E11" s="12" t="s">
        <v>8</v>
      </c>
      <c r="F11" s="12" t="s">
        <v>8</v>
      </c>
      <c r="G11" s="205" t="s">
        <v>9</v>
      </c>
      <c r="H11" s="13" t="s">
        <v>10</v>
      </c>
      <c r="I11" s="206" t="s">
        <v>11</v>
      </c>
      <c r="J11" s="14"/>
      <c r="K11" s="15"/>
      <c r="L11" s="5"/>
      <c r="M11" s="14"/>
    </row>
    <row r="12" spans="1:13" x14ac:dyDescent="0.25">
      <c r="B12" s="204"/>
      <c r="C12" s="205"/>
      <c r="D12" s="205"/>
      <c r="E12" s="12"/>
      <c r="F12" s="12"/>
      <c r="G12" s="205"/>
      <c r="H12" s="13" t="s">
        <v>12</v>
      </c>
      <c r="I12" s="206"/>
    </row>
    <row r="13" spans="1:13" x14ac:dyDescent="0.25">
      <c r="B13" s="16"/>
      <c r="H13" s="17"/>
      <c r="I13" s="18"/>
    </row>
    <row r="14" spans="1:13" x14ac:dyDescent="0.25">
      <c r="B14" s="16"/>
      <c r="C14" s="19" t="s">
        <v>13</v>
      </c>
      <c r="H14" s="17"/>
      <c r="I14" s="18"/>
    </row>
    <row r="15" spans="1:13" x14ac:dyDescent="0.25">
      <c r="A15" s="1" t="str">
        <f t="shared" ref="A15:A25" si="0">+$B$7&amp;C15</f>
        <v>IL&amp;FS  Infrastructure Debt Fund Series 3AIL&amp;FS Solar Power Limited</v>
      </c>
      <c r="B15" s="16">
        <v>1</v>
      </c>
      <c r="C15" s="1" t="s">
        <v>77</v>
      </c>
      <c r="D15" s="1" t="s">
        <v>78</v>
      </c>
      <c r="E15" s="1" t="s">
        <v>79</v>
      </c>
      <c r="F15" s="21" t="s">
        <v>79</v>
      </c>
      <c r="G15" s="2">
        <v>230</v>
      </c>
      <c r="H15" s="17">
        <v>2510.2136999999998</v>
      </c>
      <c r="I15" s="18">
        <f>+H15/$H$44</f>
        <v>0.16796121806667</v>
      </c>
      <c r="M15" s="22"/>
    </row>
    <row r="16" spans="1:13" x14ac:dyDescent="0.25">
      <c r="A16" s="1" t="str">
        <f t="shared" si="0"/>
        <v>IL&amp;FS  Infrastructure Debt Fund Series 3ABhilwara Green Energy Limited</v>
      </c>
      <c r="B16" s="16">
        <v>2</v>
      </c>
      <c r="C16" s="1" t="s">
        <v>17</v>
      </c>
      <c r="D16" s="1" t="s">
        <v>18</v>
      </c>
      <c r="E16" s="1" t="s">
        <v>82</v>
      </c>
      <c r="F16" s="21" t="s">
        <v>82</v>
      </c>
      <c r="G16" s="2">
        <v>150000</v>
      </c>
      <c r="H16" s="17">
        <v>1499.99999</v>
      </c>
      <c r="I16" s="18">
        <f>+H16/$H$44</f>
        <v>0.10036668408765073</v>
      </c>
      <c r="M16" s="22"/>
    </row>
    <row r="17" spans="1:17" x14ac:dyDescent="0.25">
      <c r="A17" s="1" t="str">
        <f t="shared" si="0"/>
        <v xml:space="preserve">IL&amp;FS  Infrastructure Debt Fund Series 3AIL&amp;FS Wind Energy Limited </v>
      </c>
      <c r="B17" s="16">
        <v>3</v>
      </c>
      <c r="C17" s="1" t="s">
        <v>144</v>
      </c>
      <c r="D17" s="114" t="s">
        <v>15</v>
      </c>
      <c r="E17" s="1" t="s">
        <v>104</v>
      </c>
      <c r="F17" s="21" t="s">
        <v>104</v>
      </c>
      <c r="G17" s="2">
        <v>77</v>
      </c>
      <c r="H17" s="17">
        <v>974.86499000000003</v>
      </c>
      <c r="I17" s="18">
        <f>+H17/$H$44</f>
        <v>6.5229311421155928E-2</v>
      </c>
      <c r="M17" s="22"/>
    </row>
    <row r="18" spans="1:17" x14ac:dyDescent="0.25">
      <c r="A18" s="1" t="str">
        <f t="shared" si="0"/>
        <v>IL&amp;FS  Infrastructure Debt Fund Series 3A</v>
      </c>
      <c r="B18" s="16"/>
      <c r="H18" s="17"/>
      <c r="I18" s="18"/>
      <c r="M18" s="22"/>
    </row>
    <row r="19" spans="1:17" x14ac:dyDescent="0.25">
      <c r="A19" s="1" t="str">
        <f t="shared" si="0"/>
        <v>IL&amp;FS  Infrastructure Debt Fund Series 3ADebt Instrument-Privately Placed-Unlisted</v>
      </c>
      <c r="B19" s="16"/>
      <c r="C19" s="19" t="s">
        <v>20</v>
      </c>
      <c r="H19" s="17"/>
      <c r="I19" s="18"/>
      <c r="M19" s="22"/>
    </row>
    <row r="20" spans="1:17" x14ac:dyDescent="0.25">
      <c r="A20" s="1" t="str">
        <f t="shared" si="0"/>
        <v>IL&amp;FS  Infrastructure Debt Fund Series 3AAD Hydro Power Limited</v>
      </c>
      <c r="B20" s="16">
        <v>4</v>
      </c>
      <c r="C20" s="1" t="s">
        <v>85</v>
      </c>
      <c r="D20" s="1" t="s">
        <v>86</v>
      </c>
      <c r="E20" s="1" t="s">
        <v>87</v>
      </c>
      <c r="F20" s="21" t="s">
        <v>87</v>
      </c>
      <c r="G20" s="2">
        <v>287558</v>
      </c>
      <c r="H20" s="17">
        <v>2875.58</v>
      </c>
      <c r="I20" s="18">
        <f t="shared" ref="I20:I28" si="1">+H20/$H$44</f>
        <v>0.19240828756856634</v>
      </c>
      <c r="M20" s="22"/>
    </row>
    <row r="21" spans="1:17" s="36" customFormat="1" x14ac:dyDescent="0.25">
      <c r="A21" s="36" t="str">
        <f t="shared" si="0"/>
        <v>IL&amp;FS  Infrastructure Debt Fund Series 3AAMRI Hospitals Limited</v>
      </c>
      <c r="B21" s="16">
        <v>5</v>
      </c>
      <c r="C21" s="1" t="s">
        <v>38</v>
      </c>
      <c r="D21" s="1" t="s">
        <v>39</v>
      </c>
      <c r="E21" s="1" t="s">
        <v>152</v>
      </c>
      <c r="F21" s="21" t="s">
        <v>152</v>
      </c>
      <c r="G21" s="2">
        <v>180</v>
      </c>
      <c r="H21" s="17">
        <v>1798.8657499999999</v>
      </c>
      <c r="I21" s="18">
        <f t="shared" si="1"/>
        <v>0.12036412776665743</v>
      </c>
      <c r="L21" s="191"/>
      <c r="M21" s="192"/>
    </row>
    <row r="22" spans="1:17" x14ac:dyDescent="0.25">
      <c r="A22" s="1" t="str">
        <f t="shared" si="0"/>
        <v>IL&amp;FS  Infrastructure Debt Fund Series 3ABhilangana Hydro Power Limited</v>
      </c>
      <c r="B22" s="16">
        <v>6</v>
      </c>
      <c r="C22" s="1" t="s">
        <v>24</v>
      </c>
      <c r="D22" s="1" t="s">
        <v>25</v>
      </c>
      <c r="E22" s="1" t="s">
        <v>32</v>
      </c>
      <c r="F22" s="21" t="s">
        <v>32</v>
      </c>
      <c r="G22" s="2">
        <v>207</v>
      </c>
      <c r="H22" s="17">
        <v>1570</v>
      </c>
      <c r="I22" s="18">
        <f t="shared" si="1"/>
        <v>0.10505046337874419</v>
      </c>
      <c r="M22" s="22"/>
    </row>
    <row r="23" spans="1:17" x14ac:dyDescent="0.25">
      <c r="A23" s="1" t="str">
        <f t="shared" si="0"/>
        <v>IL&amp;FS  Infrastructure Debt Fund Series 3ABabcock Borsig Limited</v>
      </c>
      <c r="B23" s="16">
        <v>7</v>
      </c>
      <c r="C23" s="1" t="s">
        <v>83</v>
      </c>
      <c r="D23" s="1" t="s">
        <v>34</v>
      </c>
      <c r="E23" s="1" t="s">
        <v>89</v>
      </c>
      <c r="F23" s="21" t="s">
        <v>89</v>
      </c>
      <c r="G23" s="2">
        <v>146</v>
      </c>
      <c r="H23" s="17">
        <v>1556.6941899999999</v>
      </c>
      <c r="I23" s="18">
        <f t="shared" si="1"/>
        <v>0.10416015668694192</v>
      </c>
      <c r="M23" s="22"/>
    </row>
    <row r="24" spans="1:17" x14ac:dyDescent="0.25">
      <c r="A24" s="1" t="str">
        <f>+$B$7&amp;C24</f>
        <v>IL&amp;FS  Infrastructure Debt Fund Series 3AAMRI Hospitals Limited</v>
      </c>
      <c r="B24" s="16">
        <v>8</v>
      </c>
      <c r="C24" s="1" t="s">
        <v>38</v>
      </c>
      <c r="D24" s="1" t="s">
        <v>39</v>
      </c>
      <c r="E24" s="1" t="s">
        <v>90</v>
      </c>
      <c r="F24" s="21" t="s">
        <v>90</v>
      </c>
      <c r="G24" s="2">
        <v>100</v>
      </c>
      <c r="H24" s="17">
        <v>999.36986000000002</v>
      </c>
      <c r="I24" s="18">
        <f t="shared" si="1"/>
        <v>6.6868959796019548E-2</v>
      </c>
      <c r="M24" s="22"/>
    </row>
    <row r="25" spans="1:17" x14ac:dyDescent="0.25">
      <c r="A25" s="1" t="str">
        <f t="shared" si="0"/>
        <v>IL&amp;FS  Infrastructure Debt Fund Series 3ATanglin Development Limited</v>
      </c>
      <c r="B25" s="16">
        <v>9</v>
      </c>
      <c r="C25" s="1" t="s">
        <v>122</v>
      </c>
      <c r="D25" s="1" t="s">
        <v>123</v>
      </c>
      <c r="E25" s="1" t="s">
        <v>124</v>
      </c>
      <c r="F25" s="21" t="s">
        <v>124</v>
      </c>
      <c r="G25" s="2">
        <v>70</v>
      </c>
      <c r="H25" s="17">
        <v>700</v>
      </c>
      <c r="I25" s="18">
        <f t="shared" si="1"/>
        <v>4.6837786219822243E-2</v>
      </c>
      <c r="M25" s="22"/>
    </row>
    <row r="26" spans="1:17" x14ac:dyDescent="0.25">
      <c r="A26" s="1" t="str">
        <f>+$B$7&amp;C26</f>
        <v>IL&amp;FS  Infrastructure Debt Fund Series 3AClean Max Enviro Energy Solutions Private Limited</v>
      </c>
      <c r="B26" s="16">
        <v>10</v>
      </c>
      <c r="C26" s="1" t="s">
        <v>21</v>
      </c>
      <c r="D26" s="21" t="s">
        <v>22</v>
      </c>
      <c r="E26" s="1" t="s">
        <v>23</v>
      </c>
      <c r="F26" s="21" t="s">
        <v>23</v>
      </c>
      <c r="G26" s="2">
        <v>12</v>
      </c>
      <c r="H26" s="17">
        <v>120</v>
      </c>
      <c r="I26" s="18">
        <f t="shared" si="1"/>
        <v>8.0293347805409556E-3</v>
      </c>
      <c r="M26" s="22"/>
    </row>
    <row r="27" spans="1:17" x14ac:dyDescent="0.25">
      <c r="A27" s="1" t="str">
        <f>+$B$7&amp;C27</f>
        <v>IL&amp;FS  Infrastructure Debt Fund Series 3AKaynes Technology India Private Limited</v>
      </c>
      <c r="B27" s="16">
        <v>11</v>
      </c>
      <c r="C27" s="1" t="s">
        <v>126</v>
      </c>
      <c r="D27" s="1" t="s">
        <v>34</v>
      </c>
      <c r="E27" s="1" t="s">
        <v>127</v>
      </c>
      <c r="F27" s="21" t="s">
        <v>127</v>
      </c>
      <c r="G27" s="2">
        <v>100</v>
      </c>
      <c r="H27" s="17">
        <v>100</v>
      </c>
      <c r="I27" s="18">
        <f t="shared" si="1"/>
        <v>6.6911123171174633E-3</v>
      </c>
      <c r="M27" s="22"/>
    </row>
    <row r="28" spans="1:17" x14ac:dyDescent="0.25">
      <c r="A28" s="1" t="str">
        <f>+$B$7&amp;C28</f>
        <v>IL&amp;FS  Infrastructure Debt Fund Series 3AJanaadhar Private Limited</v>
      </c>
      <c r="B28" s="16">
        <v>12</v>
      </c>
      <c r="C28" s="1" t="s">
        <v>153</v>
      </c>
      <c r="D28" s="1" t="s">
        <v>119</v>
      </c>
      <c r="E28" s="1" t="s">
        <v>121</v>
      </c>
      <c r="F28" s="21" t="s">
        <v>121</v>
      </c>
      <c r="G28" s="2">
        <v>5</v>
      </c>
      <c r="H28" s="17">
        <v>50</v>
      </c>
      <c r="I28" s="18">
        <f t="shared" si="1"/>
        <v>3.3455561585587316E-3</v>
      </c>
      <c r="M28" s="22"/>
    </row>
    <row r="29" spans="1:17" s="4" customFormat="1" x14ac:dyDescent="0.25">
      <c r="B29" s="23"/>
      <c r="C29" s="28" t="s">
        <v>48</v>
      </c>
      <c r="D29" s="28"/>
      <c r="E29" s="28"/>
      <c r="F29" s="28"/>
      <c r="G29" s="28"/>
      <c r="H29" s="29">
        <f>SUM(H15:H28)</f>
        <v>14755.58848</v>
      </c>
      <c r="I29" s="30">
        <f>SUM(I15:I28)</f>
        <v>0.98731299824844532</v>
      </c>
      <c r="J29" s="31"/>
      <c r="L29" s="5"/>
      <c r="M29" s="1"/>
      <c r="N29" s="130"/>
      <c r="O29" s="33"/>
      <c r="Q29" s="33"/>
    </row>
    <row r="30" spans="1:17" s="4" customFormat="1" x14ac:dyDescent="0.25">
      <c r="B30" s="23"/>
      <c r="C30" s="31"/>
      <c r="D30" s="31"/>
      <c r="E30" s="31"/>
      <c r="F30" s="31"/>
      <c r="G30" s="31"/>
      <c r="H30" s="34"/>
      <c r="I30" s="35"/>
      <c r="J30" s="31"/>
      <c r="L30" s="5"/>
      <c r="M30" s="1"/>
    </row>
    <row r="31" spans="1:17" s="4" customFormat="1" x14ac:dyDescent="0.25">
      <c r="B31" s="23"/>
      <c r="C31" s="36" t="s">
        <v>49</v>
      </c>
      <c r="D31" s="1"/>
      <c r="E31" s="1"/>
      <c r="F31" s="1"/>
      <c r="G31" s="1"/>
      <c r="H31" s="17"/>
      <c r="I31" s="18"/>
      <c r="J31" s="31"/>
      <c r="L31" s="5"/>
      <c r="M31" s="1"/>
    </row>
    <row r="32" spans="1:17" s="4" customFormat="1" x14ac:dyDescent="0.25">
      <c r="B32" s="23"/>
      <c r="C32" s="4" t="s">
        <v>50</v>
      </c>
      <c r="D32" s="37"/>
      <c r="E32" s="37"/>
      <c r="F32" s="37"/>
      <c r="G32" s="37"/>
      <c r="H32" s="17">
        <v>0</v>
      </c>
      <c r="I32" s="18">
        <f>+H32/$H$44</f>
        <v>0</v>
      </c>
      <c r="J32" s="31"/>
      <c r="L32" s="5"/>
      <c r="M32" s="1"/>
    </row>
    <row r="33" spans="2:14" s="4" customFormat="1" x14ac:dyDescent="0.25">
      <c r="B33" s="23"/>
      <c r="C33" s="1"/>
      <c r="D33" s="1"/>
      <c r="E33" s="1"/>
      <c r="F33" s="1"/>
      <c r="G33" s="1"/>
      <c r="H33" s="37"/>
      <c r="I33" s="38"/>
      <c r="J33" s="31"/>
      <c r="L33" s="5"/>
      <c r="M33" s="1"/>
    </row>
    <row r="34" spans="2:14" x14ac:dyDescent="0.25">
      <c r="B34" s="16"/>
      <c r="C34" s="28" t="s">
        <v>48</v>
      </c>
      <c r="D34" s="28"/>
      <c r="E34" s="28"/>
      <c r="F34" s="28"/>
      <c r="G34" s="28"/>
      <c r="H34" s="181">
        <f>SUM(H32:H33)</f>
        <v>0</v>
      </c>
      <c r="I34" s="30">
        <f>SUM(I32:I33)</f>
        <v>0</v>
      </c>
    </row>
    <row r="35" spans="2:14" x14ac:dyDescent="0.25">
      <c r="B35" s="16"/>
      <c r="C35" s="31"/>
      <c r="D35" s="31"/>
      <c r="E35" s="31"/>
      <c r="F35" s="31"/>
      <c r="G35" s="31"/>
      <c r="H35" s="41"/>
      <c r="I35" s="42"/>
    </row>
    <row r="36" spans="2:14" x14ac:dyDescent="0.25">
      <c r="B36" s="16"/>
      <c r="C36" s="36" t="s">
        <v>51</v>
      </c>
      <c r="D36" s="37"/>
      <c r="E36" s="37"/>
      <c r="F36" s="37"/>
      <c r="H36" s="17">
        <v>2.5</v>
      </c>
      <c r="I36" s="18">
        <f>+H36/$H$44</f>
        <v>1.6727780792793659E-4</v>
      </c>
    </row>
    <row r="37" spans="2:14" x14ac:dyDescent="0.25">
      <c r="B37" s="16"/>
      <c r="C37" s="36"/>
      <c r="D37" s="37"/>
      <c r="E37" s="37"/>
      <c r="F37" s="37"/>
      <c r="H37" s="17"/>
      <c r="I37" s="43"/>
    </row>
    <row r="38" spans="2:14" s="4" customFormat="1" x14ac:dyDescent="0.25">
      <c r="B38" s="23"/>
      <c r="C38" s="28" t="s">
        <v>48</v>
      </c>
      <c r="D38" s="28"/>
      <c r="E38" s="28"/>
      <c r="F38" s="28"/>
      <c r="G38" s="28"/>
      <c r="H38" s="29">
        <f>SUM(H36:H37)</f>
        <v>2.5</v>
      </c>
      <c r="I38" s="44">
        <f>SUM(I36:I37)</f>
        <v>1.6727780792793659E-4</v>
      </c>
      <c r="J38" s="31"/>
      <c r="L38" s="5"/>
      <c r="M38" s="1"/>
    </row>
    <row r="39" spans="2:14" x14ac:dyDescent="0.25">
      <c r="B39" s="16"/>
      <c r="H39" s="17"/>
      <c r="I39" s="18"/>
    </row>
    <row r="40" spans="2:14" x14ac:dyDescent="0.25">
      <c r="B40" s="16"/>
      <c r="C40" s="36" t="s">
        <v>52</v>
      </c>
      <c r="H40" s="17"/>
      <c r="I40" s="18"/>
    </row>
    <row r="41" spans="2:14" x14ac:dyDescent="0.25">
      <c r="B41" s="16">
        <v>1</v>
      </c>
      <c r="C41" s="1" t="s">
        <v>53</v>
      </c>
      <c r="D41" s="37"/>
      <c r="E41" s="37"/>
      <c r="F41" s="37"/>
      <c r="H41" s="17">
        <v>-20.227903700002258</v>
      </c>
      <c r="I41" s="18">
        <f>+H41/$H$44</f>
        <v>-1.3534717559655102E-3</v>
      </c>
    </row>
    <row r="42" spans="2:14" x14ac:dyDescent="0.25">
      <c r="B42" s="16">
        <v>2</v>
      </c>
      <c r="C42" s="1" t="s">
        <v>54</v>
      </c>
      <c r="D42" s="37"/>
      <c r="E42" s="37"/>
      <c r="F42" s="37"/>
      <c r="H42" s="17">
        <v>207.33765989999998</v>
      </c>
      <c r="I42" s="18">
        <f>+H42/$H$44</f>
        <v>1.3873195699592014E-2</v>
      </c>
    </row>
    <row r="43" spans="2:14" s="4" customFormat="1" x14ac:dyDescent="0.25">
      <c r="B43" s="23"/>
      <c r="C43" s="28" t="s">
        <v>48</v>
      </c>
      <c r="D43" s="28"/>
      <c r="E43" s="28"/>
      <c r="F43" s="28"/>
      <c r="G43" s="28"/>
      <c r="H43" s="29">
        <f>SUM(H41:H42)</f>
        <v>187.10975619999772</v>
      </c>
      <c r="I43" s="46">
        <f>SUM(I41:I42)</f>
        <v>1.2519723943626503E-2</v>
      </c>
      <c r="J43" s="31"/>
      <c r="L43" s="5"/>
      <c r="M43" s="1"/>
    </row>
    <row r="44" spans="2:14" s="4" customFormat="1" x14ac:dyDescent="0.25">
      <c r="B44" s="23"/>
      <c r="C44" s="47" t="s">
        <v>55</v>
      </c>
      <c r="D44" s="47"/>
      <c r="E44" s="47"/>
      <c r="F44" s="47"/>
      <c r="G44" s="47"/>
      <c r="H44" s="94">
        <f>+H29+H34+H38+H43</f>
        <v>14945.198236199998</v>
      </c>
      <c r="I44" s="49">
        <f>+I29+I34+I38+I43</f>
        <v>0.99999999999999978</v>
      </c>
      <c r="J44" s="167">
        <v>1494519823.6199999</v>
      </c>
      <c r="K44" s="182">
        <f>+J44/100000</f>
        <v>14945.198236199998</v>
      </c>
      <c r="L44" s="183">
        <f>+H44-K44</f>
        <v>0</v>
      </c>
      <c r="M44" s="1"/>
      <c r="N44" s="130"/>
    </row>
    <row r="45" spans="2:14" x14ac:dyDescent="0.25">
      <c r="B45" s="16"/>
      <c r="H45" s="22"/>
      <c r="I45" s="50"/>
    </row>
    <row r="46" spans="2:14" x14ac:dyDescent="0.25">
      <c r="C46" s="36"/>
      <c r="E46" s="184"/>
      <c r="F46" s="184"/>
      <c r="G46" s="17"/>
    </row>
    <row r="47" spans="2:14" x14ac:dyDescent="0.25">
      <c r="C47" s="51" t="s">
        <v>56</v>
      </c>
      <c r="E47" s="184"/>
      <c r="F47" s="184"/>
      <c r="G47" s="1"/>
    </row>
    <row r="48" spans="2:14" x14ac:dyDescent="0.25">
      <c r="C48" s="51" t="s">
        <v>57</v>
      </c>
      <c r="D48" s="133" t="s">
        <v>58</v>
      </c>
      <c r="E48" s="184"/>
      <c r="F48" s="184"/>
      <c r="G48" s="1"/>
    </row>
    <row r="49" spans="3:8" x14ac:dyDescent="0.25">
      <c r="C49" s="51" t="s">
        <v>141</v>
      </c>
      <c r="E49" s="184"/>
      <c r="F49" s="184"/>
      <c r="G49" s="1"/>
    </row>
    <row r="50" spans="3:8" x14ac:dyDescent="0.25">
      <c r="C50" s="53" t="s">
        <v>60</v>
      </c>
      <c r="D50" s="185">
        <v>1015676.901</v>
      </c>
      <c r="E50" s="184"/>
      <c r="F50" s="184"/>
      <c r="G50" s="1"/>
    </row>
    <row r="51" spans="3:8" x14ac:dyDescent="0.25">
      <c r="C51" s="53" t="s">
        <v>61</v>
      </c>
      <c r="D51" s="185">
        <v>1015676.901</v>
      </c>
      <c r="E51" s="184"/>
      <c r="F51" s="184"/>
      <c r="G51" s="1"/>
    </row>
    <row r="52" spans="3:8" x14ac:dyDescent="0.25">
      <c r="C52" s="53" t="s">
        <v>154</v>
      </c>
      <c r="D52" s="185">
        <v>1015521.0891</v>
      </c>
      <c r="E52" s="184"/>
      <c r="F52" s="184"/>
      <c r="G52" s="1"/>
    </row>
    <row r="53" spans="3:8" x14ac:dyDescent="0.25">
      <c r="C53" s="51" t="s">
        <v>62</v>
      </c>
      <c r="E53" s="184"/>
      <c r="F53" s="184"/>
      <c r="G53" s="1"/>
    </row>
    <row r="54" spans="3:8" x14ac:dyDescent="0.25">
      <c r="C54" s="53" t="s">
        <v>60</v>
      </c>
      <c r="D54" s="185">
        <v>1067145.7078</v>
      </c>
      <c r="E54" s="184"/>
      <c r="F54" s="184"/>
      <c r="G54" s="1"/>
    </row>
    <row r="55" spans="3:8" x14ac:dyDescent="0.25">
      <c r="C55" s="53" t="s">
        <v>61</v>
      </c>
      <c r="D55" s="185">
        <v>1067145.7078</v>
      </c>
      <c r="E55" s="184"/>
      <c r="F55" s="184"/>
      <c r="G55" s="1"/>
    </row>
    <row r="56" spans="3:8" x14ac:dyDescent="0.25">
      <c r="C56" s="53" t="s">
        <v>154</v>
      </c>
      <c r="D56" s="185">
        <v>1066444.2814</v>
      </c>
      <c r="E56" s="184"/>
      <c r="F56" s="184"/>
      <c r="G56" s="1"/>
    </row>
    <row r="57" spans="3:8" x14ac:dyDescent="0.25">
      <c r="C57" s="55" t="s">
        <v>63</v>
      </c>
      <c r="D57" s="133" t="s">
        <v>58</v>
      </c>
      <c r="E57" s="184"/>
      <c r="F57" s="184"/>
      <c r="G57" s="1"/>
    </row>
    <row r="58" spans="3:8" ht="31.5" x14ac:dyDescent="0.25">
      <c r="C58" s="56" t="s">
        <v>150</v>
      </c>
      <c r="D58" s="133" t="s">
        <v>58</v>
      </c>
      <c r="E58" s="184"/>
      <c r="F58" s="184"/>
      <c r="G58" s="1"/>
    </row>
    <row r="59" spans="3:8" ht="31.5" x14ac:dyDescent="0.25">
      <c r="C59" s="56" t="s">
        <v>65</v>
      </c>
      <c r="D59" s="133" t="s">
        <v>58</v>
      </c>
      <c r="E59" s="184"/>
      <c r="F59" s="184"/>
      <c r="G59" s="1"/>
    </row>
    <row r="60" spans="3:8" x14ac:dyDescent="0.25">
      <c r="C60" s="55" t="s">
        <v>66</v>
      </c>
      <c r="D60" s="133" t="s">
        <v>58</v>
      </c>
      <c r="E60" s="184"/>
      <c r="F60" s="184"/>
      <c r="G60" s="1"/>
    </row>
    <row r="61" spans="3:8" x14ac:dyDescent="0.25">
      <c r="C61" s="55" t="s">
        <v>67</v>
      </c>
      <c r="D61" s="186" t="s">
        <v>155</v>
      </c>
      <c r="E61" s="184"/>
      <c r="F61" s="184"/>
      <c r="G61" s="1"/>
    </row>
    <row r="62" spans="3:8" x14ac:dyDescent="0.25">
      <c r="C62" s="51" t="s">
        <v>69</v>
      </c>
      <c r="E62" s="184"/>
      <c r="F62" s="184"/>
      <c r="G62" s="1"/>
    </row>
    <row r="63" spans="3:8" x14ac:dyDescent="0.25">
      <c r="C63" s="58" t="s">
        <v>70</v>
      </c>
      <c r="D63" s="59" t="s">
        <v>71</v>
      </c>
      <c r="E63" s="187"/>
      <c r="F63" s="187"/>
      <c r="G63" s="59"/>
      <c r="H63" s="59" t="s">
        <v>52</v>
      </c>
    </row>
    <row r="64" spans="3:8" x14ac:dyDescent="0.25">
      <c r="C64" s="60" t="s">
        <v>72</v>
      </c>
      <c r="D64" s="188" t="s">
        <v>58</v>
      </c>
      <c r="E64" s="187"/>
      <c r="F64" s="187"/>
      <c r="G64" s="188"/>
      <c r="H64" s="188" t="s">
        <v>58</v>
      </c>
    </row>
    <row r="65" spans="3:9" ht="15.75" customHeight="1" x14ac:dyDescent="0.25">
      <c r="C65" s="194" t="s">
        <v>73</v>
      </c>
      <c r="D65" s="194"/>
      <c r="E65" s="194"/>
      <c r="F65" s="194"/>
      <c r="G65" s="194"/>
      <c r="H65" s="194"/>
      <c r="I65" s="194"/>
    </row>
    <row r="66" spans="3:9" x14ac:dyDescent="0.25">
      <c r="C66" s="194"/>
      <c r="D66" s="194"/>
      <c r="E66" s="194"/>
      <c r="F66" s="194"/>
      <c r="G66" s="194"/>
      <c r="H66" s="194"/>
      <c r="I66" s="194"/>
    </row>
    <row r="67" spans="3:9" x14ac:dyDescent="0.25">
      <c r="C67" s="62" t="s">
        <v>74</v>
      </c>
      <c r="D67" s="189"/>
      <c r="E67" s="189"/>
      <c r="F67" s="189"/>
      <c r="G67" s="189"/>
      <c r="H67" s="189"/>
    </row>
    <row r="68" spans="3:9" x14ac:dyDescent="0.25">
      <c r="C68" s="62"/>
      <c r="E68" s="184"/>
      <c r="F68" s="184"/>
      <c r="G68" s="1"/>
    </row>
    <row r="69" spans="3:9" x14ac:dyDescent="0.25">
      <c r="C69" s="36" t="s">
        <v>75</v>
      </c>
    </row>
  </sheetData>
  <sortState ref="C20:I28">
    <sortCondition descending="1" ref="I20:I28"/>
  </sortState>
  <mergeCells count="9">
    <mergeCell ref="C65:I66"/>
    <mergeCell ref="B7:I7"/>
    <mergeCell ref="B8:I8"/>
    <mergeCell ref="B9:I9"/>
    <mergeCell ref="B11:B12"/>
    <mergeCell ref="C11:C12"/>
    <mergeCell ref="D11:D12"/>
    <mergeCell ref="G11:G12"/>
    <mergeCell ref="I11:I12"/>
  </mergeCells>
  <pageMargins left="0" right="0" top="0" bottom="0" header="0" footer="0"/>
  <pageSetup paperSize="9" scale="62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O66"/>
  <sheetViews>
    <sheetView view="pageBreakPreview" topLeftCell="B1" zoomScale="87" zoomScaleNormal="100" zoomScaleSheetLayoutView="87" workbookViewId="0">
      <selection activeCell="B1" sqref="B1"/>
    </sheetView>
  </sheetViews>
  <sheetFormatPr defaultRowHeight="15.75" x14ac:dyDescent="0.25"/>
  <cols>
    <col min="1" max="1" width="96.140625" style="1" hidden="1" customWidth="1"/>
    <col min="2" max="2" width="7.5703125" style="1" customWidth="1"/>
    <col min="3" max="3" width="58.7109375" style="1" customWidth="1"/>
    <col min="4" max="4" width="22.5703125" style="1" bestFit="1" customWidth="1"/>
    <col min="5" max="5" width="17.85546875" style="1" hidden="1" customWidth="1"/>
    <col min="6" max="6" width="17.85546875" style="1" customWidth="1"/>
    <col min="7" max="7" width="11" style="2" customWidth="1"/>
    <col min="8" max="8" width="16.85546875" style="1" customWidth="1"/>
    <col min="9" max="9" width="14.7109375" style="1" customWidth="1"/>
    <col min="10" max="10" width="17.5703125" style="182" hidden="1" customWidth="1"/>
    <col min="11" max="12" width="0" style="182" hidden="1" customWidth="1"/>
    <col min="13" max="13" width="10.28515625" style="182" bestFit="1" customWidth="1"/>
    <col min="14" max="256" width="9.140625" style="182"/>
    <col min="257" max="257" width="0" style="182" hidden="1" customWidth="1"/>
    <col min="258" max="258" width="7.5703125" style="182" customWidth="1"/>
    <col min="259" max="259" width="58.7109375" style="182" customWidth="1"/>
    <col min="260" max="260" width="22.5703125" style="182" bestFit="1" customWidth="1"/>
    <col min="261" max="261" width="0" style="182" hidden="1" customWidth="1"/>
    <col min="262" max="262" width="17.85546875" style="182" customWidth="1"/>
    <col min="263" max="263" width="11" style="182" customWidth="1"/>
    <col min="264" max="264" width="16.85546875" style="182" customWidth="1"/>
    <col min="265" max="265" width="14.7109375" style="182" customWidth="1"/>
    <col min="266" max="268" width="0" style="182" hidden="1" customWidth="1"/>
    <col min="269" max="269" width="10.28515625" style="182" bestFit="1" customWidth="1"/>
    <col min="270" max="512" width="9.140625" style="182"/>
    <col min="513" max="513" width="0" style="182" hidden="1" customWidth="1"/>
    <col min="514" max="514" width="7.5703125" style="182" customWidth="1"/>
    <col min="515" max="515" width="58.7109375" style="182" customWidth="1"/>
    <col min="516" max="516" width="22.5703125" style="182" bestFit="1" customWidth="1"/>
    <col min="517" max="517" width="0" style="182" hidden="1" customWidth="1"/>
    <col min="518" max="518" width="17.85546875" style="182" customWidth="1"/>
    <col min="519" max="519" width="11" style="182" customWidth="1"/>
    <col min="520" max="520" width="16.85546875" style="182" customWidth="1"/>
    <col min="521" max="521" width="14.7109375" style="182" customWidth="1"/>
    <col min="522" max="524" width="0" style="182" hidden="1" customWidth="1"/>
    <col min="525" max="525" width="10.28515625" style="182" bestFit="1" customWidth="1"/>
    <col min="526" max="768" width="9.140625" style="182"/>
    <col min="769" max="769" width="0" style="182" hidden="1" customWidth="1"/>
    <col min="770" max="770" width="7.5703125" style="182" customWidth="1"/>
    <col min="771" max="771" width="58.7109375" style="182" customWidth="1"/>
    <col min="772" max="772" width="22.5703125" style="182" bestFit="1" customWidth="1"/>
    <col min="773" max="773" width="0" style="182" hidden="1" customWidth="1"/>
    <col min="774" max="774" width="17.85546875" style="182" customWidth="1"/>
    <col min="775" max="775" width="11" style="182" customWidth="1"/>
    <col min="776" max="776" width="16.85546875" style="182" customWidth="1"/>
    <col min="777" max="777" width="14.7109375" style="182" customWidth="1"/>
    <col min="778" max="780" width="0" style="182" hidden="1" customWidth="1"/>
    <col min="781" max="781" width="10.28515625" style="182" bestFit="1" customWidth="1"/>
    <col min="782" max="1024" width="9.140625" style="182"/>
    <col min="1025" max="1025" width="0" style="182" hidden="1" customWidth="1"/>
    <col min="1026" max="1026" width="7.5703125" style="182" customWidth="1"/>
    <col min="1027" max="1027" width="58.7109375" style="182" customWidth="1"/>
    <col min="1028" max="1028" width="22.5703125" style="182" bestFit="1" customWidth="1"/>
    <col min="1029" max="1029" width="0" style="182" hidden="1" customWidth="1"/>
    <col min="1030" max="1030" width="17.85546875" style="182" customWidth="1"/>
    <col min="1031" max="1031" width="11" style="182" customWidth="1"/>
    <col min="1032" max="1032" width="16.85546875" style="182" customWidth="1"/>
    <col min="1033" max="1033" width="14.7109375" style="182" customWidth="1"/>
    <col min="1034" max="1036" width="0" style="182" hidden="1" customWidth="1"/>
    <col min="1037" max="1037" width="10.28515625" style="182" bestFit="1" customWidth="1"/>
    <col min="1038" max="1280" width="9.140625" style="182"/>
    <col min="1281" max="1281" width="0" style="182" hidden="1" customWidth="1"/>
    <col min="1282" max="1282" width="7.5703125" style="182" customWidth="1"/>
    <col min="1283" max="1283" width="58.7109375" style="182" customWidth="1"/>
    <col min="1284" max="1284" width="22.5703125" style="182" bestFit="1" customWidth="1"/>
    <col min="1285" max="1285" width="0" style="182" hidden="1" customWidth="1"/>
    <col min="1286" max="1286" width="17.85546875" style="182" customWidth="1"/>
    <col min="1287" max="1287" width="11" style="182" customWidth="1"/>
    <col min="1288" max="1288" width="16.85546875" style="182" customWidth="1"/>
    <col min="1289" max="1289" width="14.7109375" style="182" customWidth="1"/>
    <col min="1290" max="1292" width="0" style="182" hidden="1" customWidth="1"/>
    <col min="1293" max="1293" width="10.28515625" style="182" bestFit="1" customWidth="1"/>
    <col min="1294" max="1536" width="9.140625" style="182"/>
    <col min="1537" max="1537" width="0" style="182" hidden="1" customWidth="1"/>
    <col min="1538" max="1538" width="7.5703125" style="182" customWidth="1"/>
    <col min="1539" max="1539" width="58.7109375" style="182" customWidth="1"/>
    <col min="1540" max="1540" width="22.5703125" style="182" bestFit="1" customWidth="1"/>
    <col min="1541" max="1541" width="0" style="182" hidden="1" customWidth="1"/>
    <col min="1542" max="1542" width="17.85546875" style="182" customWidth="1"/>
    <col min="1543" max="1543" width="11" style="182" customWidth="1"/>
    <col min="1544" max="1544" width="16.85546875" style="182" customWidth="1"/>
    <col min="1545" max="1545" width="14.7109375" style="182" customWidth="1"/>
    <col min="1546" max="1548" width="0" style="182" hidden="1" customWidth="1"/>
    <col min="1549" max="1549" width="10.28515625" style="182" bestFit="1" customWidth="1"/>
    <col min="1550" max="1792" width="9.140625" style="182"/>
    <col min="1793" max="1793" width="0" style="182" hidden="1" customWidth="1"/>
    <col min="1794" max="1794" width="7.5703125" style="182" customWidth="1"/>
    <col min="1795" max="1795" width="58.7109375" style="182" customWidth="1"/>
    <col min="1796" max="1796" width="22.5703125" style="182" bestFit="1" customWidth="1"/>
    <col min="1797" max="1797" width="0" style="182" hidden="1" customWidth="1"/>
    <col min="1798" max="1798" width="17.85546875" style="182" customWidth="1"/>
    <col min="1799" max="1799" width="11" style="182" customWidth="1"/>
    <col min="1800" max="1800" width="16.85546875" style="182" customWidth="1"/>
    <col min="1801" max="1801" width="14.7109375" style="182" customWidth="1"/>
    <col min="1802" max="1804" width="0" style="182" hidden="1" customWidth="1"/>
    <col min="1805" max="1805" width="10.28515625" style="182" bestFit="1" customWidth="1"/>
    <col min="1806" max="2048" width="9.140625" style="182"/>
    <col min="2049" max="2049" width="0" style="182" hidden="1" customWidth="1"/>
    <col min="2050" max="2050" width="7.5703125" style="182" customWidth="1"/>
    <col min="2051" max="2051" width="58.7109375" style="182" customWidth="1"/>
    <col min="2052" max="2052" width="22.5703125" style="182" bestFit="1" customWidth="1"/>
    <col min="2053" max="2053" width="0" style="182" hidden="1" customWidth="1"/>
    <col min="2054" max="2054" width="17.85546875" style="182" customWidth="1"/>
    <col min="2055" max="2055" width="11" style="182" customWidth="1"/>
    <col min="2056" max="2056" width="16.85546875" style="182" customWidth="1"/>
    <col min="2057" max="2057" width="14.7109375" style="182" customWidth="1"/>
    <col min="2058" max="2060" width="0" style="182" hidden="1" customWidth="1"/>
    <col min="2061" max="2061" width="10.28515625" style="182" bestFit="1" customWidth="1"/>
    <col min="2062" max="2304" width="9.140625" style="182"/>
    <col min="2305" max="2305" width="0" style="182" hidden="1" customWidth="1"/>
    <col min="2306" max="2306" width="7.5703125" style="182" customWidth="1"/>
    <col min="2307" max="2307" width="58.7109375" style="182" customWidth="1"/>
    <col min="2308" max="2308" width="22.5703125" style="182" bestFit="1" customWidth="1"/>
    <col min="2309" max="2309" width="0" style="182" hidden="1" customWidth="1"/>
    <col min="2310" max="2310" width="17.85546875" style="182" customWidth="1"/>
    <col min="2311" max="2311" width="11" style="182" customWidth="1"/>
    <col min="2312" max="2312" width="16.85546875" style="182" customWidth="1"/>
    <col min="2313" max="2313" width="14.7109375" style="182" customWidth="1"/>
    <col min="2314" max="2316" width="0" style="182" hidden="1" customWidth="1"/>
    <col min="2317" max="2317" width="10.28515625" style="182" bestFit="1" customWidth="1"/>
    <col min="2318" max="2560" width="9.140625" style="182"/>
    <col min="2561" max="2561" width="0" style="182" hidden="1" customWidth="1"/>
    <col min="2562" max="2562" width="7.5703125" style="182" customWidth="1"/>
    <col min="2563" max="2563" width="58.7109375" style="182" customWidth="1"/>
    <col min="2564" max="2564" width="22.5703125" style="182" bestFit="1" customWidth="1"/>
    <col min="2565" max="2565" width="0" style="182" hidden="1" customWidth="1"/>
    <col min="2566" max="2566" width="17.85546875" style="182" customWidth="1"/>
    <col min="2567" max="2567" width="11" style="182" customWidth="1"/>
    <col min="2568" max="2568" width="16.85546875" style="182" customWidth="1"/>
    <col min="2569" max="2569" width="14.7109375" style="182" customWidth="1"/>
    <col min="2570" max="2572" width="0" style="182" hidden="1" customWidth="1"/>
    <col min="2573" max="2573" width="10.28515625" style="182" bestFit="1" customWidth="1"/>
    <col min="2574" max="2816" width="9.140625" style="182"/>
    <col min="2817" max="2817" width="0" style="182" hidden="1" customWidth="1"/>
    <col min="2818" max="2818" width="7.5703125" style="182" customWidth="1"/>
    <col min="2819" max="2819" width="58.7109375" style="182" customWidth="1"/>
    <col min="2820" max="2820" width="22.5703125" style="182" bestFit="1" customWidth="1"/>
    <col min="2821" max="2821" width="0" style="182" hidden="1" customWidth="1"/>
    <col min="2822" max="2822" width="17.85546875" style="182" customWidth="1"/>
    <col min="2823" max="2823" width="11" style="182" customWidth="1"/>
    <col min="2824" max="2824" width="16.85546875" style="182" customWidth="1"/>
    <col min="2825" max="2825" width="14.7109375" style="182" customWidth="1"/>
    <col min="2826" max="2828" width="0" style="182" hidden="1" customWidth="1"/>
    <col min="2829" max="2829" width="10.28515625" style="182" bestFit="1" customWidth="1"/>
    <col min="2830" max="3072" width="9.140625" style="182"/>
    <col min="3073" max="3073" width="0" style="182" hidden="1" customWidth="1"/>
    <col min="3074" max="3074" width="7.5703125" style="182" customWidth="1"/>
    <col min="3075" max="3075" width="58.7109375" style="182" customWidth="1"/>
    <col min="3076" max="3076" width="22.5703125" style="182" bestFit="1" customWidth="1"/>
    <col min="3077" max="3077" width="0" style="182" hidden="1" customWidth="1"/>
    <col min="3078" max="3078" width="17.85546875" style="182" customWidth="1"/>
    <col min="3079" max="3079" width="11" style="182" customWidth="1"/>
    <col min="3080" max="3080" width="16.85546875" style="182" customWidth="1"/>
    <col min="3081" max="3081" width="14.7109375" style="182" customWidth="1"/>
    <col min="3082" max="3084" width="0" style="182" hidden="1" customWidth="1"/>
    <col min="3085" max="3085" width="10.28515625" style="182" bestFit="1" customWidth="1"/>
    <col min="3086" max="3328" width="9.140625" style="182"/>
    <col min="3329" max="3329" width="0" style="182" hidden="1" customWidth="1"/>
    <col min="3330" max="3330" width="7.5703125" style="182" customWidth="1"/>
    <col min="3331" max="3331" width="58.7109375" style="182" customWidth="1"/>
    <col min="3332" max="3332" width="22.5703125" style="182" bestFit="1" customWidth="1"/>
    <col min="3333" max="3333" width="0" style="182" hidden="1" customWidth="1"/>
    <col min="3334" max="3334" width="17.85546875" style="182" customWidth="1"/>
    <col min="3335" max="3335" width="11" style="182" customWidth="1"/>
    <col min="3336" max="3336" width="16.85546875" style="182" customWidth="1"/>
    <col min="3337" max="3337" width="14.7109375" style="182" customWidth="1"/>
    <col min="3338" max="3340" width="0" style="182" hidden="1" customWidth="1"/>
    <col min="3341" max="3341" width="10.28515625" style="182" bestFit="1" customWidth="1"/>
    <col min="3342" max="3584" width="9.140625" style="182"/>
    <col min="3585" max="3585" width="0" style="182" hidden="1" customWidth="1"/>
    <col min="3586" max="3586" width="7.5703125" style="182" customWidth="1"/>
    <col min="3587" max="3587" width="58.7109375" style="182" customWidth="1"/>
    <col min="3588" max="3588" width="22.5703125" style="182" bestFit="1" customWidth="1"/>
    <col min="3589" max="3589" width="0" style="182" hidden="1" customWidth="1"/>
    <col min="3590" max="3590" width="17.85546875" style="182" customWidth="1"/>
    <col min="3591" max="3591" width="11" style="182" customWidth="1"/>
    <col min="3592" max="3592" width="16.85546875" style="182" customWidth="1"/>
    <col min="3593" max="3593" width="14.7109375" style="182" customWidth="1"/>
    <col min="3594" max="3596" width="0" style="182" hidden="1" customWidth="1"/>
    <col min="3597" max="3597" width="10.28515625" style="182" bestFit="1" customWidth="1"/>
    <col min="3598" max="3840" width="9.140625" style="182"/>
    <col min="3841" max="3841" width="0" style="182" hidden="1" customWidth="1"/>
    <col min="3842" max="3842" width="7.5703125" style="182" customWidth="1"/>
    <col min="3843" max="3843" width="58.7109375" style="182" customWidth="1"/>
    <col min="3844" max="3844" width="22.5703125" style="182" bestFit="1" customWidth="1"/>
    <col min="3845" max="3845" width="0" style="182" hidden="1" customWidth="1"/>
    <col min="3846" max="3846" width="17.85546875" style="182" customWidth="1"/>
    <col min="3847" max="3847" width="11" style="182" customWidth="1"/>
    <col min="3848" max="3848" width="16.85546875" style="182" customWidth="1"/>
    <col min="3849" max="3849" width="14.7109375" style="182" customWidth="1"/>
    <col min="3850" max="3852" width="0" style="182" hidden="1" customWidth="1"/>
    <col min="3853" max="3853" width="10.28515625" style="182" bestFit="1" customWidth="1"/>
    <col min="3854" max="4096" width="9.140625" style="182"/>
    <col min="4097" max="4097" width="0" style="182" hidden="1" customWidth="1"/>
    <col min="4098" max="4098" width="7.5703125" style="182" customWidth="1"/>
    <col min="4099" max="4099" width="58.7109375" style="182" customWidth="1"/>
    <col min="4100" max="4100" width="22.5703125" style="182" bestFit="1" customWidth="1"/>
    <col min="4101" max="4101" width="0" style="182" hidden="1" customWidth="1"/>
    <col min="4102" max="4102" width="17.85546875" style="182" customWidth="1"/>
    <col min="4103" max="4103" width="11" style="182" customWidth="1"/>
    <col min="4104" max="4104" width="16.85546875" style="182" customWidth="1"/>
    <col min="4105" max="4105" width="14.7109375" style="182" customWidth="1"/>
    <col min="4106" max="4108" width="0" style="182" hidden="1" customWidth="1"/>
    <col min="4109" max="4109" width="10.28515625" style="182" bestFit="1" customWidth="1"/>
    <col min="4110" max="4352" width="9.140625" style="182"/>
    <col min="4353" max="4353" width="0" style="182" hidden="1" customWidth="1"/>
    <col min="4354" max="4354" width="7.5703125" style="182" customWidth="1"/>
    <col min="4355" max="4355" width="58.7109375" style="182" customWidth="1"/>
    <col min="4356" max="4356" width="22.5703125" style="182" bestFit="1" customWidth="1"/>
    <col min="4357" max="4357" width="0" style="182" hidden="1" customWidth="1"/>
    <col min="4358" max="4358" width="17.85546875" style="182" customWidth="1"/>
    <col min="4359" max="4359" width="11" style="182" customWidth="1"/>
    <col min="4360" max="4360" width="16.85546875" style="182" customWidth="1"/>
    <col min="4361" max="4361" width="14.7109375" style="182" customWidth="1"/>
    <col min="4362" max="4364" width="0" style="182" hidden="1" customWidth="1"/>
    <col min="4365" max="4365" width="10.28515625" style="182" bestFit="1" customWidth="1"/>
    <col min="4366" max="4608" width="9.140625" style="182"/>
    <col min="4609" max="4609" width="0" style="182" hidden="1" customWidth="1"/>
    <col min="4610" max="4610" width="7.5703125" style="182" customWidth="1"/>
    <col min="4611" max="4611" width="58.7109375" style="182" customWidth="1"/>
    <col min="4612" max="4612" width="22.5703125" style="182" bestFit="1" customWidth="1"/>
    <col min="4613" max="4613" width="0" style="182" hidden="1" customWidth="1"/>
    <col min="4614" max="4614" width="17.85546875" style="182" customWidth="1"/>
    <col min="4615" max="4615" width="11" style="182" customWidth="1"/>
    <col min="4616" max="4616" width="16.85546875" style="182" customWidth="1"/>
    <col min="4617" max="4617" width="14.7109375" style="182" customWidth="1"/>
    <col min="4618" max="4620" width="0" style="182" hidden="1" customWidth="1"/>
    <col min="4621" max="4621" width="10.28515625" style="182" bestFit="1" customWidth="1"/>
    <col min="4622" max="4864" width="9.140625" style="182"/>
    <col min="4865" max="4865" width="0" style="182" hidden="1" customWidth="1"/>
    <col min="4866" max="4866" width="7.5703125" style="182" customWidth="1"/>
    <col min="4867" max="4867" width="58.7109375" style="182" customWidth="1"/>
    <col min="4868" max="4868" width="22.5703125" style="182" bestFit="1" customWidth="1"/>
    <col min="4869" max="4869" width="0" style="182" hidden="1" customWidth="1"/>
    <col min="4870" max="4870" width="17.85546875" style="182" customWidth="1"/>
    <col min="4871" max="4871" width="11" style="182" customWidth="1"/>
    <col min="4872" max="4872" width="16.85546875" style="182" customWidth="1"/>
    <col min="4873" max="4873" width="14.7109375" style="182" customWidth="1"/>
    <col min="4874" max="4876" width="0" style="182" hidden="1" customWidth="1"/>
    <col min="4877" max="4877" width="10.28515625" style="182" bestFit="1" customWidth="1"/>
    <col min="4878" max="5120" width="9.140625" style="182"/>
    <col min="5121" max="5121" width="0" style="182" hidden="1" customWidth="1"/>
    <col min="5122" max="5122" width="7.5703125" style="182" customWidth="1"/>
    <col min="5123" max="5123" width="58.7109375" style="182" customWidth="1"/>
    <col min="5124" max="5124" width="22.5703125" style="182" bestFit="1" customWidth="1"/>
    <col min="5125" max="5125" width="0" style="182" hidden="1" customWidth="1"/>
    <col min="5126" max="5126" width="17.85546875" style="182" customWidth="1"/>
    <col min="5127" max="5127" width="11" style="182" customWidth="1"/>
    <col min="5128" max="5128" width="16.85546875" style="182" customWidth="1"/>
    <col min="5129" max="5129" width="14.7109375" style="182" customWidth="1"/>
    <col min="5130" max="5132" width="0" style="182" hidden="1" customWidth="1"/>
    <col min="5133" max="5133" width="10.28515625" style="182" bestFit="1" customWidth="1"/>
    <col min="5134" max="5376" width="9.140625" style="182"/>
    <col min="5377" max="5377" width="0" style="182" hidden="1" customWidth="1"/>
    <col min="5378" max="5378" width="7.5703125" style="182" customWidth="1"/>
    <col min="5379" max="5379" width="58.7109375" style="182" customWidth="1"/>
    <col min="5380" max="5380" width="22.5703125" style="182" bestFit="1" customWidth="1"/>
    <col min="5381" max="5381" width="0" style="182" hidden="1" customWidth="1"/>
    <col min="5382" max="5382" width="17.85546875" style="182" customWidth="1"/>
    <col min="5383" max="5383" width="11" style="182" customWidth="1"/>
    <col min="5384" max="5384" width="16.85546875" style="182" customWidth="1"/>
    <col min="5385" max="5385" width="14.7109375" style="182" customWidth="1"/>
    <col min="5386" max="5388" width="0" style="182" hidden="1" customWidth="1"/>
    <col min="5389" max="5389" width="10.28515625" style="182" bestFit="1" customWidth="1"/>
    <col min="5390" max="5632" width="9.140625" style="182"/>
    <col min="5633" max="5633" width="0" style="182" hidden="1" customWidth="1"/>
    <col min="5634" max="5634" width="7.5703125" style="182" customWidth="1"/>
    <col min="5635" max="5635" width="58.7109375" style="182" customWidth="1"/>
    <col min="5636" max="5636" width="22.5703125" style="182" bestFit="1" customWidth="1"/>
    <col min="5637" max="5637" width="0" style="182" hidden="1" customWidth="1"/>
    <col min="5638" max="5638" width="17.85546875" style="182" customWidth="1"/>
    <col min="5639" max="5639" width="11" style="182" customWidth="1"/>
    <col min="5640" max="5640" width="16.85546875" style="182" customWidth="1"/>
    <col min="5641" max="5641" width="14.7109375" style="182" customWidth="1"/>
    <col min="5642" max="5644" width="0" style="182" hidden="1" customWidth="1"/>
    <col min="5645" max="5645" width="10.28515625" style="182" bestFit="1" customWidth="1"/>
    <col min="5646" max="5888" width="9.140625" style="182"/>
    <col min="5889" max="5889" width="0" style="182" hidden="1" customWidth="1"/>
    <col min="5890" max="5890" width="7.5703125" style="182" customWidth="1"/>
    <col min="5891" max="5891" width="58.7109375" style="182" customWidth="1"/>
    <col min="5892" max="5892" width="22.5703125" style="182" bestFit="1" customWidth="1"/>
    <col min="5893" max="5893" width="0" style="182" hidden="1" customWidth="1"/>
    <col min="5894" max="5894" width="17.85546875" style="182" customWidth="1"/>
    <col min="5895" max="5895" width="11" style="182" customWidth="1"/>
    <col min="5896" max="5896" width="16.85546875" style="182" customWidth="1"/>
    <col min="5897" max="5897" width="14.7109375" style="182" customWidth="1"/>
    <col min="5898" max="5900" width="0" style="182" hidden="1" customWidth="1"/>
    <col min="5901" max="5901" width="10.28515625" style="182" bestFit="1" customWidth="1"/>
    <col min="5902" max="6144" width="9.140625" style="182"/>
    <col min="6145" max="6145" width="0" style="182" hidden="1" customWidth="1"/>
    <col min="6146" max="6146" width="7.5703125" style="182" customWidth="1"/>
    <col min="6147" max="6147" width="58.7109375" style="182" customWidth="1"/>
    <col min="6148" max="6148" width="22.5703125" style="182" bestFit="1" customWidth="1"/>
    <col min="6149" max="6149" width="0" style="182" hidden="1" customWidth="1"/>
    <col min="6150" max="6150" width="17.85546875" style="182" customWidth="1"/>
    <col min="6151" max="6151" width="11" style="182" customWidth="1"/>
    <col min="6152" max="6152" width="16.85546875" style="182" customWidth="1"/>
    <col min="6153" max="6153" width="14.7109375" style="182" customWidth="1"/>
    <col min="6154" max="6156" width="0" style="182" hidden="1" customWidth="1"/>
    <col min="6157" max="6157" width="10.28515625" style="182" bestFit="1" customWidth="1"/>
    <col min="6158" max="6400" width="9.140625" style="182"/>
    <col min="6401" max="6401" width="0" style="182" hidden="1" customWidth="1"/>
    <col min="6402" max="6402" width="7.5703125" style="182" customWidth="1"/>
    <col min="6403" max="6403" width="58.7109375" style="182" customWidth="1"/>
    <col min="6404" max="6404" width="22.5703125" style="182" bestFit="1" customWidth="1"/>
    <col min="6405" max="6405" width="0" style="182" hidden="1" customWidth="1"/>
    <col min="6406" max="6406" width="17.85546875" style="182" customWidth="1"/>
    <col min="6407" max="6407" width="11" style="182" customWidth="1"/>
    <col min="6408" max="6408" width="16.85546875" style="182" customWidth="1"/>
    <col min="6409" max="6409" width="14.7109375" style="182" customWidth="1"/>
    <col min="6410" max="6412" width="0" style="182" hidden="1" customWidth="1"/>
    <col min="6413" max="6413" width="10.28515625" style="182" bestFit="1" customWidth="1"/>
    <col min="6414" max="6656" width="9.140625" style="182"/>
    <col min="6657" max="6657" width="0" style="182" hidden="1" customWidth="1"/>
    <col min="6658" max="6658" width="7.5703125" style="182" customWidth="1"/>
    <col min="6659" max="6659" width="58.7109375" style="182" customWidth="1"/>
    <col min="6660" max="6660" width="22.5703125" style="182" bestFit="1" customWidth="1"/>
    <col min="6661" max="6661" width="0" style="182" hidden="1" customWidth="1"/>
    <col min="6662" max="6662" width="17.85546875" style="182" customWidth="1"/>
    <col min="6663" max="6663" width="11" style="182" customWidth="1"/>
    <col min="6664" max="6664" width="16.85546875" style="182" customWidth="1"/>
    <col min="6665" max="6665" width="14.7109375" style="182" customWidth="1"/>
    <col min="6666" max="6668" width="0" style="182" hidden="1" customWidth="1"/>
    <col min="6669" max="6669" width="10.28515625" style="182" bestFit="1" customWidth="1"/>
    <col min="6670" max="6912" width="9.140625" style="182"/>
    <col min="6913" max="6913" width="0" style="182" hidden="1" customWidth="1"/>
    <col min="6914" max="6914" width="7.5703125" style="182" customWidth="1"/>
    <col min="6915" max="6915" width="58.7109375" style="182" customWidth="1"/>
    <col min="6916" max="6916" width="22.5703125" style="182" bestFit="1" customWidth="1"/>
    <col min="6917" max="6917" width="0" style="182" hidden="1" customWidth="1"/>
    <col min="6918" max="6918" width="17.85546875" style="182" customWidth="1"/>
    <col min="6919" max="6919" width="11" style="182" customWidth="1"/>
    <col min="6920" max="6920" width="16.85546875" style="182" customWidth="1"/>
    <col min="6921" max="6921" width="14.7109375" style="182" customWidth="1"/>
    <col min="6922" max="6924" width="0" style="182" hidden="1" customWidth="1"/>
    <col min="6925" max="6925" width="10.28515625" style="182" bestFit="1" customWidth="1"/>
    <col min="6926" max="7168" width="9.140625" style="182"/>
    <col min="7169" max="7169" width="0" style="182" hidden="1" customWidth="1"/>
    <col min="7170" max="7170" width="7.5703125" style="182" customWidth="1"/>
    <col min="7171" max="7171" width="58.7109375" style="182" customWidth="1"/>
    <col min="7172" max="7172" width="22.5703125" style="182" bestFit="1" customWidth="1"/>
    <col min="7173" max="7173" width="0" style="182" hidden="1" customWidth="1"/>
    <col min="7174" max="7174" width="17.85546875" style="182" customWidth="1"/>
    <col min="7175" max="7175" width="11" style="182" customWidth="1"/>
    <col min="7176" max="7176" width="16.85546875" style="182" customWidth="1"/>
    <col min="7177" max="7177" width="14.7109375" style="182" customWidth="1"/>
    <col min="7178" max="7180" width="0" style="182" hidden="1" customWidth="1"/>
    <col min="7181" max="7181" width="10.28515625" style="182" bestFit="1" customWidth="1"/>
    <col min="7182" max="7424" width="9.140625" style="182"/>
    <col min="7425" max="7425" width="0" style="182" hidden="1" customWidth="1"/>
    <col min="7426" max="7426" width="7.5703125" style="182" customWidth="1"/>
    <col min="7427" max="7427" width="58.7109375" style="182" customWidth="1"/>
    <col min="7428" max="7428" width="22.5703125" style="182" bestFit="1" customWidth="1"/>
    <col min="7429" max="7429" width="0" style="182" hidden="1" customWidth="1"/>
    <col min="7430" max="7430" width="17.85546875" style="182" customWidth="1"/>
    <col min="7431" max="7431" width="11" style="182" customWidth="1"/>
    <col min="7432" max="7432" width="16.85546875" style="182" customWidth="1"/>
    <col min="7433" max="7433" width="14.7109375" style="182" customWidth="1"/>
    <col min="7434" max="7436" width="0" style="182" hidden="1" customWidth="1"/>
    <col min="7437" max="7437" width="10.28515625" style="182" bestFit="1" customWidth="1"/>
    <col min="7438" max="7680" width="9.140625" style="182"/>
    <col min="7681" max="7681" width="0" style="182" hidden="1" customWidth="1"/>
    <col min="7682" max="7682" width="7.5703125" style="182" customWidth="1"/>
    <col min="7683" max="7683" width="58.7109375" style="182" customWidth="1"/>
    <col min="7684" max="7684" width="22.5703125" style="182" bestFit="1" customWidth="1"/>
    <col min="7685" max="7685" width="0" style="182" hidden="1" customWidth="1"/>
    <col min="7686" max="7686" width="17.85546875" style="182" customWidth="1"/>
    <col min="7687" max="7687" width="11" style="182" customWidth="1"/>
    <col min="7688" max="7688" width="16.85546875" style="182" customWidth="1"/>
    <col min="7689" max="7689" width="14.7109375" style="182" customWidth="1"/>
    <col min="7690" max="7692" width="0" style="182" hidden="1" customWidth="1"/>
    <col min="7693" max="7693" width="10.28515625" style="182" bestFit="1" customWidth="1"/>
    <col min="7694" max="7936" width="9.140625" style="182"/>
    <col min="7937" max="7937" width="0" style="182" hidden="1" customWidth="1"/>
    <col min="7938" max="7938" width="7.5703125" style="182" customWidth="1"/>
    <col min="7939" max="7939" width="58.7109375" style="182" customWidth="1"/>
    <col min="7940" max="7940" width="22.5703125" style="182" bestFit="1" customWidth="1"/>
    <col min="7941" max="7941" width="0" style="182" hidden="1" customWidth="1"/>
    <col min="7942" max="7942" width="17.85546875" style="182" customWidth="1"/>
    <col min="7943" max="7943" width="11" style="182" customWidth="1"/>
    <col min="7944" max="7944" width="16.85546875" style="182" customWidth="1"/>
    <col min="7945" max="7945" width="14.7109375" style="182" customWidth="1"/>
    <col min="7946" max="7948" width="0" style="182" hidden="1" customWidth="1"/>
    <col min="7949" max="7949" width="10.28515625" style="182" bestFit="1" customWidth="1"/>
    <col min="7950" max="8192" width="9.140625" style="182"/>
    <col min="8193" max="8193" width="0" style="182" hidden="1" customWidth="1"/>
    <col min="8194" max="8194" width="7.5703125" style="182" customWidth="1"/>
    <col min="8195" max="8195" width="58.7109375" style="182" customWidth="1"/>
    <col min="8196" max="8196" width="22.5703125" style="182" bestFit="1" customWidth="1"/>
    <col min="8197" max="8197" width="0" style="182" hidden="1" customWidth="1"/>
    <col min="8198" max="8198" width="17.85546875" style="182" customWidth="1"/>
    <col min="8199" max="8199" width="11" style="182" customWidth="1"/>
    <col min="8200" max="8200" width="16.85546875" style="182" customWidth="1"/>
    <col min="8201" max="8201" width="14.7109375" style="182" customWidth="1"/>
    <col min="8202" max="8204" width="0" style="182" hidden="1" customWidth="1"/>
    <col min="8205" max="8205" width="10.28515625" style="182" bestFit="1" customWidth="1"/>
    <col min="8206" max="8448" width="9.140625" style="182"/>
    <col min="8449" max="8449" width="0" style="182" hidden="1" customWidth="1"/>
    <col min="8450" max="8450" width="7.5703125" style="182" customWidth="1"/>
    <col min="8451" max="8451" width="58.7109375" style="182" customWidth="1"/>
    <col min="8452" max="8452" width="22.5703125" style="182" bestFit="1" customWidth="1"/>
    <col min="8453" max="8453" width="0" style="182" hidden="1" customWidth="1"/>
    <col min="8454" max="8454" width="17.85546875" style="182" customWidth="1"/>
    <col min="8455" max="8455" width="11" style="182" customWidth="1"/>
    <col min="8456" max="8456" width="16.85546875" style="182" customWidth="1"/>
    <col min="8457" max="8457" width="14.7109375" style="182" customWidth="1"/>
    <col min="8458" max="8460" width="0" style="182" hidden="1" customWidth="1"/>
    <col min="8461" max="8461" width="10.28515625" style="182" bestFit="1" customWidth="1"/>
    <col min="8462" max="8704" width="9.140625" style="182"/>
    <col min="8705" max="8705" width="0" style="182" hidden="1" customWidth="1"/>
    <col min="8706" max="8706" width="7.5703125" style="182" customWidth="1"/>
    <col min="8707" max="8707" width="58.7109375" style="182" customWidth="1"/>
    <col min="8708" max="8708" width="22.5703125" style="182" bestFit="1" customWidth="1"/>
    <col min="8709" max="8709" width="0" style="182" hidden="1" customWidth="1"/>
    <col min="8710" max="8710" width="17.85546875" style="182" customWidth="1"/>
    <col min="8711" max="8711" width="11" style="182" customWidth="1"/>
    <col min="8712" max="8712" width="16.85546875" style="182" customWidth="1"/>
    <col min="8713" max="8713" width="14.7109375" style="182" customWidth="1"/>
    <col min="8714" max="8716" width="0" style="182" hidden="1" customWidth="1"/>
    <col min="8717" max="8717" width="10.28515625" style="182" bestFit="1" customWidth="1"/>
    <col min="8718" max="8960" width="9.140625" style="182"/>
    <col min="8961" max="8961" width="0" style="182" hidden="1" customWidth="1"/>
    <col min="8962" max="8962" width="7.5703125" style="182" customWidth="1"/>
    <col min="8963" max="8963" width="58.7109375" style="182" customWidth="1"/>
    <col min="8964" max="8964" width="22.5703125" style="182" bestFit="1" customWidth="1"/>
    <col min="8965" max="8965" width="0" style="182" hidden="1" customWidth="1"/>
    <col min="8966" max="8966" width="17.85546875" style="182" customWidth="1"/>
    <col min="8967" max="8967" width="11" style="182" customWidth="1"/>
    <col min="8968" max="8968" width="16.85546875" style="182" customWidth="1"/>
    <col min="8969" max="8969" width="14.7109375" style="182" customWidth="1"/>
    <col min="8970" max="8972" width="0" style="182" hidden="1" customWidth="1"/>
    <col min="8973" max="8973" width="10.28515625" style="182" bestFit="1" customWidth="1"/>
    <col min="8974" max="9216" width="9.140625" style="182"/>
    <col min="9217" max="9217" width="0" style="182" hidden="1" customWidth="1"/>
    <col min="9218" max="9218" width="7.5703125" style="182" customWidth="1"/>
    <col min="9219" max="9219" width="58.7109375" style="182" customWidth="1"/>
    <col min="9220" max="9220" width="22.5703125" style="182" bestFit="1" customWidth="1"/>
    <col min="9221" max="9221" width="0" style="182" hidden="1" customWidth="1"/>
    <col min="9222" max="9222" width="17.85546875" style="182" customWidth="1"/>
    <col min="9223" max="9223" width="11" style="182" customWidth="1"/>
    <col min="9224" max="9224" width="16.85546875" style="182" customWidth="1"/>
    <col min="9225" max="9225" width="14.7109375" style="182" customWidth="1"/>
    <col min="9226" max="9228" width="0" style="182" hidden="1" customWidth="1"/>
    <col min="9229" max="9229" width="10.28515625" style="182" bestFit="1" customWidth="1"/>
    <col min="9230" max="9472" width="9.140625" style="182"/>
    <col min="9473" max="9473" width="0" style="182" hidden="1" customWidth="1"/>
    <col min="9474" max="9474" width="7.5703125" style="182" customWidth="1"/>
    <col min="9475" max="9475" width="58.7109375" style="182" customWidth="1"/>
    <col min="9476" max="9476" width="22.5703125" style="182" bestFit="1" customWidth="1"/>
    <col min="9477" max="9477" width="0" style="182" hidden="1" customWidth="1"/>
    <col min="9478" max="9478" width="17.85546875" style="182" customWidth="1"/>
    <col min="9479" max="9479" width="11" style="182" customWidth="1"/>
    <col min="9480" max="9480" width="16.85546875" style="182" customWidth="1"/>
    <col min="9481" max="9481" width="14.7109375" style="182" customWidth="1"/>
    <col min="9482" max="9484" width="0" style="182" hidden="1" customWidth="1"/>
    <col min="9485" max="9485" width="10.28515625" style="182" bestFit="1" customWidth="1"/>
    <col min="9486" max="9728" width="9.140625" style="182"/>
    <col min="9729" max="9729" width="0" style="182" hidden="1" customWidth="1"/>
    <col min="9730" max="9730" width="7.5703125" style="182" customWidth="1"/>
    <col min="9731" max="9731" width="58.7109375" style="182" customWidth="1"/>
    <col min="9732" max="9732" width="22.5703125" style="182" bestFit="1" customWidth="1"/>
    <col min="9733" max="9733" width="0" style="182" hidden="1" customWidth="1"/>
    <col min="9734" max="9734" width="17.85546875" style="182" customWidth="1"/>
    <col min="9735" max="9735" width="11" style="182" customWidth="1"/>
    <col min="9736" max="9736" width="16.85546875" style="182" customWidth="1"/>
    <col min="9737" max="9737" width="14.7109375" style="182" customWidth="1"/>
    <col min="9738" max="9740" width="0" style="182" hidden="1" customWidth="1"/>
    <col min="9741" max="9741" width="10.28515625" style="182" bestFit="1" customWidth="1"/>
    <col min="9742" max="9984" width="9.140625" style="182"/>
    <col min="9985" max="9985" width="0" style="182" hidden="1" customWidth="1"/>
    <col min="9986" max="9986" width="7.5703125" style="182" customWidth="1"/>
    <col min="9987" max="9987" width="58.7109375" style="182" customWidth="1"/>
    <col min="9988" max="9988" width="22.5703125" style="182" bestFit="1" customWidth="1"/>
    <col min="9989" max="9989" width="0" style="182" hidden="1" customWidth="1"/>
    <col min="9990" max="9990" width="17.85546875" style="182" customWidth="1"/>
    <col min="9991" max="9991" width="11" style="182" customWidth="1"/>
    <col min="9992" max="9992" width="16.85546875" style="182" customWidth="1"/>
    <col min="9993" max="9993" width="14.7109375" style="182" customWidth="1"/>
    <col min="9994" max="9996" width="0" style="182" hidden="1" customWidth="1"/>
    <col min="9997" max="9997" width="10.28515625" style="182" bestFit="1" customWidth="1"/>
    <col min="9998" max="10240" width="9.140625" style="182"/>
    <col min="10241" max="10241" width="0" style="182" hidden="1" customWidth="1"/>
    <col min="10242" max="10242" width="7.5703125" style="182" customWidth="1"/>
    <col min="10243" max="10243" width="58.7109375" style="182" customWidth="1"/>
    <col min="10244" max="10244" width="22.5703125" style="182" bestFit="1" customWidth="1"/>
    <col min="10245" max="10245" width="0" style="182" hidden="1" customWidth="1"/>
    <col min="10246" max="10246" width="17.85546875" style="182" customWidth="1"/>
    <col min="10247" max="10247" width="11" style="182" customWidth="1"/>
    <col min="10248" max="10248" width="16.85546875" style="182" customWidth="1"/>
    <col min="10249" max="10249" width="14.7109375" style="182" customWidth="1"/>
    <col min="10250" max="10252" width="0" style="182" hidden="1" customWidth="1"/>
    <col min="10253" max="10253" width="10.28515625" style="182" bestFit="1" customWidth="1"/>
    <col min="10254" max="10496" width="9.140625" style="182"/>
    <col min="10497" max="10497" width="0" style="182" hidden="1" customWidth="1"/>
    <col min="10498" max="10498" width="7.5703125" style="182" customWidth="1"/>
    <col min="10499" max="10499" width="58.7109375" style="182" customWidth="1"/>
    <col min="10500" max="10500" width="22.5703125" style="182" bestFit="1" customWidth="1"/>
    <col min="10501" max="10501" width="0" style="182" hidden="1" customWidth="1"/>
    <col min="10502" max="10502" width="17.85546875" style="182" customWidth="1"/>
    <col min="10503" max="10503" width="11" style="182" customWidth="1"/>
    <col min="10504" max="10504" width="16.85546875" style="182" customWidth="1"/>
    <col min="10505" max="10505" width="14.7109375" style="182" customWidth="1"/>
    <col min="10506" max="10508" width="0" style="182" hidden="1" customWidth="1"/>
    <col min="10509" max="10509" width="10.28515625" style="182" bestFit="1" customWidth="1"/>
    <col min="10510" max="10752" width="9.140625" style="182"/>
    <col min="10753" max="10753" width="0" style="182" hidden="1" customWidth="1"/>
    <col min="10754" max="10754" width="7.5703125" style="182" customWidth="1"/>
    <col min="10755" max="10755" width="58.7109375" style="182" customWidth="1"/>
    <col min="10756" max="10756" width="22.5703125" style="182" bestFit="1" customWidth="1"/>
    <col min="10757" max="10757" width="0" style="182" hidden="1" customWidth="1"/>
    <col min="10758" max="10758" width="17.85546875" style="182" customWidth="1"/>
    <col min="10759" max="10759" width="11" style="182" customWidth="1"/>
    <col min="10760" max="10760" width="16.85546875" style="182" customWidth="1"/>
    <col min="10761" max="10761" width="14.7109375" style="182" customWidth="1"/>
    <col min="10762" max="10764" width="0" style="182" hidden="1" customWidth="1"/>
    <col min="10765" max="10765" width="10.28515625" style="182" bestFit="1" customWidth="1"/>
    <col min="10766" max="11008" width="9.140625" style="182"/>
    <col min="11009" max="11009" width="0" style="182" hidden="1" customWidth="1"/>
    <col min="11010" max="11010" width="7.5703125" style="182" customWidth="1"/>
    <col min="11011" max="11011" width="58.7109375" style="182" customWidth="1"/>
    <col min="11012" max="11012" width="22.5703125" style="182" bestFit="1" customWidth="1"/>
    <col min="11013" max="11013" width="0" style="182" hidden="1" customWidth="1"/>
    <col min="11014" max="11014" width="17.85546875" style="182" customWidth="1"/>
    <col min="11015" max="11015" width="11" style="182" customWidth="1"/>
    <col min="11016" max="11016" width="16.85546875" style="182" customWidth="1"/>
    <col min="11017" max="11017" width="14.7109375" style="182" customWidth="1"/>
    <col min="11018" max="11020" width="0" style="182" hidden="1" customWidth="1"/>
    <col min="11021" max="11021" width="10.28515625" style="182" bestFit="1" customWidth="1"/>
    <col min="11022" max="11264" width="9.140625" style="182"/>
    <col min="11265" max="11265" width="0" style="182" hidden="1" customWidth="1"/>
    <col min="11266" max="11266" width="7.5703125" style="182" customWidth="1"/>
    <col min="11267" max="11267" width="58.7109375" style="182" customWidth="1"/>
    <col min="11268" max="11268" width="22.5703125" style="182" bestFit="1" customWidth="1"/>
    <col min="11269" max="11269" width="0" style="182" hidden="1" customWidth="1"/>
    <col min="11270" max="11270" width="17.85546875" style="182" customWidth="1"/>
    <col min="11271" max="11271" width="11" style="182" customWidth="1"/>
    <col min="11272" max="11272" width="16.85546875" style="182" customWidth="1"/>
    <col min="11273" max="11273" width="14.7109375" style="182" customWidth="1"/>
    <col min="11274" max="11276" width="0" style="182" hidden="1" customWidth="1"/>
    <col min="11277" max="11277" width="10.28515625" style="182" bestFit="1" customWidth="1"/>
    <col min="11278" max="11520" width="9.140625" style="182"/>
    <col min="11521" max="11521" width="0" style="182" hidden="1" customWidth="1"/>
    <col min="11522" max="11522" width="7.5703125" style="182" customWidth="1"/>
    <col min="11523" max="11523" width="58.7109375" style="182" customWidth="1"/>
    <col min="11524" max="11524" width="22.5703125" style="182" bestFit="1" customWidth="1"/>
    <col min="11525" max="11525" width="0" style="182" hidden="1" customWidth="1"/>
    <col min="11526" max="11526" width="17.85546875" style="182" customWidth="1"/>
    <col min="11527" max="11527" width="11" style="182" customWidth="1"/>
    <col min="11528" max="11528" width="16.85546875" style="182" customWidth="1"/>
    <col min="11529" max="11529" width="14.7109375" style="182" customWidth="1"/>
    <col min="11530" max="11532" width="0" style="182" hidden="1" customWidth="1"/>
    <col min="11533" max="11533" width="10.28515625" style="182" bestFit="1" customWidth="1"/>
    <col min="11534" max="11776" width="9.140625" style="182"/>
    <col min="11777" max="11777" width="0" style="182" hidden="1" customWidth="1"/>
    <col min="11778" max="11778" width="7.5703125" style="182" customWidth="1"/>
    <col min="11779" max="11779" width="58.7109375" style="182" customWidth="1"/>
    <col min="11780" max="11780" width="22.5703125" style="182" bestFit="1" customWidth="1"/>
    <col min="11781" max="11781" width="0" style="182" hidden="1" customWidth="1"/>
    <col min="11782" max="11782" width="17.85546875" style="182" customWidth="1"/>
    <col min="11783" max="11783" width="11" style="182" customWidth="1"/>
    <col min="11784" max="11784" width="16.85546875" style="182" customWidth="1"/>
    <col min="11785" max="11785" width="14.7109375" style="182" customWidth="1"/>
    <col min="11786" max="11788" width="0" style="182" hidden="1" customWidth="1"/>
    <col min="11789" max="11789" width="10.28515625" style="182" bestFit="1" customWidth="1"/>
    <col min="11790" max="12032" width="9.140625" style="182"/>
    <col min="12033" max="12033" width="0" style="182" hidden="1" customWidth="1"/>
    <col min="12034" max="12034" width="7.5703125" style="182" customWidth="1"/>
    <col min="12035" max="12035" width="58.7109375" style="182" customWidth="1"/>
    <col min="12036" max="12036" width="22.5703125" style="182" bestFit="1" customWidth="1"/>
    <col min="12037" max="12037" width="0" style="182" hidden="1" customWidth="1"/>
    <col min="12038" max="12038" width="17.85546875" style="182" customWidth="1"/>
    <col min="12039" max="12039" width="11" style="182" customWidth="1"/>
    <col min="12040" max="12040" width="16.85546875" style="182" customWidth="1"/>
    <col min="12041" max="12041" width="14.7109375" style="182" customWidth="1"/>
    <col min="12042" max="12044" width="0" style="182" hidden="1" customWidth="1"/>
    <col min="12045" max="12045" width="10.28515625" style="182" bestFit="1" customWidth="1"/>
    <col min="12046" max="12288" width="9.140625" style="182"/>
    <col min="12289" max="12289" width="0" style="182" hidden="1" customWidth="1"/>
    <col min="12290" max="12290" width="7.5703125" style="182" customWidth="1"/>
    <col min="12291" max="12291" width="58.7109375" style="182" customWidth="1"/>
    <col min="12292" max="12292" width="22.5703125" style="182" bestFit="1" customWidth="1"/>
    <col min="12293" max="12293" width="0" style="182" hidden="1" customWidth="1"/>
    <col min="12294" max="12294" width="17.85546875" style="182" customWidth="1"/>
    <col min="12295" max="12295" width="11" style="182" customWidth="1"/>
    <col min="12296" max="12296" width="16.85546875" style="182" customWidth="1"/>
    <col min="12297" max="12297" width="14.7109375" style="182" customWidth="1"/>
    <col min="12298" max="12300" width="0" style="182" hidden="1" customWidth="1"/>
    <col min="12301" max="12301" width="10.28515625" style="182" bestFit="1" customWidth="1"/>
    <col min="12302" max="12544" width="9.140625" style="182"/>
    <col min="12545" max="12545" width="0" style="182" hidden="1" customWidth="1"/>
    <col min="12546" max="12546" width="7.5703125" style="182" customWidth="1"/>
    <col min="12547" max="12547" width="58.7109375" style="182" customWidth="1"/>
    <col min="12548" max="12548" width="22.5703125" style="182" bestFit="1" customWidth="1"/>
    <col min="12549" max="12549" width="0" style="182" hidden="1" customWidth="1"/>
    <col min="12550" max="12550" width="17.85546875" style="182" customWidth="1"/>
    <col min="12551" max="12551" width="11" style="182" customWidth="1"/>
    <col min="12552" max="12552" width="16.85546875" style="182" customWidth="1"/>
    <col min="12553" max="12553" width="14.7109375" style="182" customWidth="1"/>
    <col min="12554" max="12556" width="0" style="182" hidden="1" customWidth="1"/>
    <col min="12557" max="12557" width="10.28515625" style="182" bestFit="1" customWidth="1"/>
    <col min="12558" max="12800" width="9.140625" style="182"/>
    <col min="12801" max="12801" width="0" style="182" hidden="1" customWidth="1"/>
    <col min="12802" max="12802" width="7.5703125" style="182" customWidth="1"/>
    <col min="12803" max="12803" width="58.7109375" style="182" customWidth="1"/>
    <col min="12804" max="12804" width="22.5703125" style="182" bestFit="1" customWidth="1"/>
    <col min="12805" max="12805" width="0" style="182" hidden="1" customWidth="1"/>
    <col min="12806" max="12806" width="17.85546875" style="182" customWidth="1"/>
    <col min="12807" max="12807" width="11" style="182" customWidth="1"/>
    <col min="12808" max="12808" width="16.85546875" style="182" customWidth="1"/>
    <col min="12809" max="12809" width="14.7109375" style="182" customWidth="1"/>
    <col min="12810" max="12812" width="0" style="182" hidden="1" customWidth="1"/>
    <col min="12813" max="12813" width="10.28515625" style="182" bestFit="1" customWidth="1"/>
    <col min="12814" max="13056" width="9.140625" style="182"/>
    <col min="13057" max="13057" width="0" style="182" hidden="1" customWidth="1"/>
    <col min="13058" max="13058" width="7.5703125" style="182" customWidth="1"/>
    <col min="13059" max="13059" width="58.7109375" style="182" customWidth="1"/>
    <col min="13060" max="13060" width="22.5703125" style="182" bestFit="1" customWidth="1"/>
    <col min="13061" max="13061" width="0" style="182" hidden="1" customWidth="1"/>
    <col min="13062" max="13062" width="17.85546875" style="182" customWidth="1"/>
    <col min="13063" max="13063" width="11" style="182" customWidth="1"/>
    <col min="13064" max="13064" width="16.85546875" style="182" customWidth="1"/>
    <col min="13065" max="13065" width="14.7109375" style="182" customWidth="1"/>
    <col min="13066" max="13068" width="0" style="182" hidden="1" customWidth="1"/>
    <col min="13069" max="13069" width="10.28515625" style="182" bestFit="1" customWidth="1"/>
    <col min="13070" max="13312" width="9.140625" style="182"/>
    <col min="13313" max="13313" width="0" style="182" hidden="1" customWidth="1"/>
    <col min="13314" max="13314" width="7.5703125" style="182" customWidth="1"/>
    <col min="13315" max="13315" width="58.7109375" style="182" customWidth="1"/>
    <col min="13316" max="13316" width="22.5703125" style="182" bestFit="1" customWidth="1"/>
    <col min="13317" max="13317" width="0" style="182" hidden="1" customWidth="1"/>
    <col min="13318" max="13318" width="17.85546875" style="182" customWidth="1"/>
    <col min="13319" max="13319" width="11" style="182" customWidth="1"/>
    <col min="13320" max="13320" width="16.85546875" style="182" customWidth="1"/>
    <col min="13321" max="13321" width="14.7109375" style="182" customWidth="1"/>
    <col min="13322" max="13324" width="0" style="182" hidden="1" customWidth="1"/>
    <col min="13325" max="13325" width="10.28515625" style="182" bestFit="1" customWidth="1"/>
    <col min="13326" max="13568" width="9.140625" style="182"/>
    <col min="13569" max="13569" width="0" style="182" hidden="1" customWidth="1"/>
    <col min="13570" max="13570" width="7.5703125" style="182" customWidth="1"/>
    <col min="13571" max="13571" width="58.7109375" style="182" customWidth="1"/>
    <col min="13572" max="13572" width="22.5703125" style="182" bestFit="1" customWidth="1"/>
    <col min="13573" max="13573" width="0" style="182" hidden="1" customWidth="1"/>
    <col min="13574" max="13574" width="17.85546875" style="182" customWidth="1"/>
    <col min="13575" max="13575" width="11" style="182" customWidth="1"/>
    <col min="13576" max="13576" width="16.85546875" style="182" customWidth="1"/>
    <col min="13577" max="13577" width="14.7109375" style="182" customWidth="1"/>
    <col min="13578" max="13580" width="0" style="182" hidden="1" customWidth="1"/>
    <col min="13581" max="13581" width="10.28515625" style="182" bestFit="1" customWidth="1"/>
    <col min="13582" max="13824" width="9.140625" style="182"/>
    <col min="13825" max="13825" width="0" style="182" hidden="1" customWidth="1"/>
    <col min="13826" max="13826" width="7.5703125" style="182" customWidth="1"/>
    <col min="13827" max="13827" width="58.7109375" style="182" customWidth="1"/>
    <col min="13828" max="13828" width="22.5703125" style="182" bestFit="1" customWidth="1"/>
    <col min="13829" max="13829" width="0" style="182" hidden="1" customWidth="1"/>
    <col min="13830" max="13830" width="17.85546875" style="182" customWidth="1"/>
    <col min="13831" max="13831" width="11" style="182" customWidth="1"/>
    <col min="13832" max="13832" width="16.85546875" style="182" customWidth="1"/>
    <col min="13833" max="13833" width="14.7109375" style="182" customWidth="1"/>
    <col min="13834" max="13836" width="0" style="182" hidden="1" customWidth="1"/>
    <col min="13837" max="13837" width="10.28515625" style="182" bestFit="1" customWidth="1"/>
    <col min="13838" max="14080" width="9.140625" style="182"/>
    <col min="14081" max="14081" width="0" style="182" hidden="1" customWidth="1"/>
    <col min="14082" max="14082" width="7.5703125" style="182" customWidth="1"/>
    <col min="14083" max="14083" width="58.7109375" style="182" customWidth="1"/>
    <col min="14084" max="14084" width="22.5703125" style="182" bestFit="1" customWidth="1"/>
    <col min="14085" max="14085" width="0" style="182" hidden="1" customWidth="1"/>
    <col min="14086" max="14086" width="17.85546875" style="182" customWidth="1"/>
    <col min="14087" max="14087" width="11" style="182" customWidth="1"/>
    <col min="14088" max="14088" width="16.85546875" style="182" customWidth="1"/>
    <col min="14089" max="14089" width="14.7109375" style="182" customWidth="1"/>
    <col min="14090" max="14092" width="0" style="182" hidden="1" customWidth="1"/>
    <col min="14093" max="14093" width="10.28515625" style="182" bestFit="1" customWidth="1"/>
    <col min="14094" max="14336" width="9.140625" style="182"/>
    <col min="14337" max="14337" width="0" style="182" hidden="1" customWidth="1"/>
    <col min="14338" max="14338" width="7.5703125" style="182" customWidth="1"/>
    <col min="14339" max="14339" width="58.7109375" style="182" customWidth="1"/>
    <col min="14340" max="14340" width="22.5703125" style="182" bestFit="1" customWidth="1"/>
    <col min="14341" max="14341" width="0" style="182" hidden="1" customWidth="1"/>
    <col min="14342" max="14342" width="17.85546875" style="182" customWidth="1"/>
    <col min="14343" max="14343" width="11" style="182" customWidth="1"/>
    <col min="14344" max="14344" width="16.85546875" style="182" customWidth="1"/>
    <col min="14345" max="14345" width="14.7109375" style="182" customWidth="1"/>
    <col min="14346" max="14348" width="0" style="182" hidden="1" customWidth="1"/>
    <col min="14349" max="14349" width="10.28515625" style="182" bestFit="1" customWidth="1"/>
    <col min="14350" max="14592" width="9.140625" style="182"/>
    <col min="14593" max="14593" width="0" style="182" hidden="1" customWidth="1"/>
    <col min="14594" max="14594" width="7.5703125" style="182" customWidth="1"/>
    <col min="14595" max="14595" width="58.7109375" style="182" customWidth="1"/>
    <col min="14596" max="14596" width="22.5703125" style="182" bestFit="1" customWidth="1"/>
    <col min="14597" max="14597" width="0" style="182" hidden="1" customWidth="1"/>
    <col min="14598" max="14598" width="17.85546875" style="182" customWidth="1"/>
    <col min="14599" max="14599" width="11" style="182" customWidth="1"/>
    <col min="14600" max="14600" width="16.85546875" style="182" customWidth="1"/>
    <col min="14601" max="14601" width="14.7109375" style="182" customWidth="1"/>
    <col min="14602" max="14604" width="0" style="182" hidden="1" customWidth="1"/>
    <col min="14605" max="14605" width="10.28515625" style="182" bestFit="1" customWidth="1"/>
    <col min="14606" max="14848" width="9.140625" style="182"/>
    <col min="14849" max="14849" width="0" style="182" hidden="1" customWidth="1"/>
    <col min="14850" max="14850" width="7.5703125" style="182" customWidth="1"/>
    <col min="14851" max="14851" width="58.7109375" style="182" customWidth="1"/>
    <col min="14852" max="14852" width="22.5703125" style="182" bestFit="1" customWidth="1"/>
    <col min="14853" max="14853" width="0" style="182" hidden="1" customWidth="1"/>
    <col min="14854" max="14854" width="17.85546875" style="182" customWidth="1"/>
    <col min="14855" max="14855" width="11" style="182" customWidth="1"/>
    <col min="14856" max="14856" width="16.85546875" style="182" customWidth="1"/>
    <col min="14857" max="14857" width="14.7109375" style="182" customWidth="1"/>
    <col min="14858" max="14860" width="0" style="182" hidden="1" customWidth="1"/>
    <col min="14861" max="14861" width="10.28515625" style="182" bestFit="1" customWidth="1"/>
    <col min="14862" max="15104" width="9.140625" style="182"/>
    <col min="15105" max="15105" width="0" style="182" hidden="1" customWidth="1"/>
    <col min="15106" max="15106" width="7.5703125" style="182" customWidth="1"/>
    <col min="15107" max="15107" width="58.7109375" style="182" customWidth="1"/>
    <col min="15108" max="15108" width="22.5703125" style="182" bestFit="1" customWidth="1"/>
    <col min="15109" max="15109" width="0" style="182" hidden="1" customWidth="1"/>
    <col min="15110" max="15110" width="17.85546875" style="182" customWidth="1"/>
    <col min="15111" max="15111" width="11" style="182" customWidth="1"/>
    <col min="15112" max="15112" width="16.85546875" style="182" customWidth="1"/>
    <col min="15113" max="15113" width="14.7109375" style="182" customWidth="1"/>
    <col min="15114" max="15116" width="0" style="182" hidden="1" customWidth="1"/>
    <col min="15117" max="15117" width="10.28515625" style="182" bestFit="1" customWidth="1"/>
    <col min="15118" max="15360" width="9.140625" style="182"/>
    <col min="15361" max="15361" width="0" style="182" hidden="1" customWidth="1"/>
    <col min="15362" max="15362" width="7.5703125" style="182" customWidth="1"/>
    <col min="15363" max="15363" width="58.7109375" style="182" customWidth="1"/>
    <col min="15364" max="15364" width="22.5703125" style="182" bestFit="1" customWidth="1"/>
    <col min="15365" max="15365" width="0" style="182" hidden="1" customWidth="1"/>
    <col min="15366" max="15366" width="17.85546875" style="182" customWidth="1"/>
    <col min="15367" max="15367" width="11" style="182" customWidth="1"/>
    <col min="15368" max="15368" width="16.85546875" style="182" customWidth="1"/>
    <col min="15369" max="15369" width="14.7109375" style="182" customWidth="1"/>
    <col min="15370" max="15372" width="0" style="182" hidden="1" customWidth="1"/>
    <col min="15373" max="15373" width="10.28515625" style="182" bestFit="1" customWidth="1"/>
    <col min="15374" max="15616" width="9.140625" style="182"/>
    <col min="15617" max="15617" width="0" style="182" hidden="1" customWidth="1"/>
    <col min="15618" max="15618" width="7.5703125" style="182" customWidth="1"/>
    <col min="15619" max="15619" width="58.7109375" style="182" customWidth="1"/>
    <col min="15620" max="15620" width="22.5703125" style="182" bestFit="1" customWidth="1"/>
    <col min="15621" max="15621" width="0" style="182" hidden="1" customWidth="1"/>
    <col min="15622" max="15622" width="17.85546875" style="182" customWidth="1"/>
    <col min="15623" max="15623" width="11" style="182" customWidth="1"/>
    <col min="15624" max="15624" width="16.85546875" style="182" customWidth="1"/>
    <col min="15625" max="15625" width="14.7109375" style="182" customWidth="1"/>
    <col min="15626" max="15628" width="0" style="182" hidden="1" customWidth="1"/>
    <col min="15629" max="15629" width="10.28515625" style="182" bestFit="1" customWidth="1"/>
    <col min="15630" max="15872" width="9.140625" style="182"/>
    <col min="15873" max="15873" width="0" style="182" hidden="1" customWidth="1"/>
    <col min="15874" max="15874" width="7.5703125" style="182" customWidth="1"/>
    <col min="15875" max="15875" width="58.7109375" style="182" customWidth="1"/>
    <col min="15876" max="15876" width="22.5703125" style="182" bestFit="1" customWidth="1"/>
    <col min="15877" max="15877" width="0" style="182" hidden="1" customWidth="1"/>
    <col min="15878" max="15878" width="17.85546875" style="182" customWidth="1"/>
    <col min="15879" max="15879" width="11" style="182" customWidth="1"/>
    <col min="15880" max="15880" width="16.85546875" style="182" customWidth="1"/>
    <col min="15881" max="15881" width="14.7109375" style="182" customWidth="1"/>
    <col min="15882" max="15884" width="0" style="182" hidden="1" customWidth="1"/>
    <col min="15885" max="15885" width="10.28515625" style="182" bestFit="1" customWidth="1"/>
    <col min="15886" max="16128" width="9.140625" style="182"/>
    <col min="16129" max="16129" width="0" style="182" hidden="1" customWidth="1"/>
    <col min="16130" max="16130" width="7.5703125" style="182" customWidth="1"/>
    <col min="16131" max="16131" width="58.7109375" style="182" customWidth="1"/>
    <col min="16132" max="16132" width="22.5703125" style="182" bestFit="1" customWidth="1"/>
    <col min="16133" max="16133" width="0" style="182" hidden="1" customWidth="1"/>
    <col min="16134" max="16134" width="17.85546875" style="182" customWidth="1"/>
    <col min="16135" max="16135" width="11" style="182" customWidth="1"/>
    <col min="16136" max="16136" width="16.85546875" style="182" customWidth="1"/>
    <col min="16137" max="16137" width="14.7109375" style="182" customWidth="1"/>
    <col min="16138" max="16140" width="0" style="182" hidden="1" customWidth="1"/>
    <col min="16141" max="16141" width="10.28515625" style="182" bestFit="1" customWidth="1"/>
    <col min="16142" max="16384" width="9.140625" style="182"/>
  </cols>
  <sheetData>
    <row r="5" spans="1:9" x14ac:dyDescent="0.25">
      <c r="B5" s="1" t="s">
        <v>0</v>
      </c>
    </row>
    <row r="7" spans="1:9" x14ac:dyDescent="0.25">
      <c r="A7" s="4"/>
      <c r="B7" s="195" t="s">
        <v>156</v>
      </c>
      <c r="C7" s="196"/>
      <c r="D7" s="196"/>
      <c r="E7" s="196"/>
      <c r="F7" s="196"/>
      <c r="G7" s="196"/>
      <c r="H7" s="196"/>
      <c r="I7" s="197"/>
    </row>
    <row r="8" spans="1:9" ht="15.75" customHeight="1" x14ac:dyDescent="0.25">
      <c r="A8" s="4"/>
      <c r="B8" s="198" t="s">
        <v>3</v>
      </c>
      <c r="C8" s="199"/>
      <c r="D8" s="199"/>
      <c r="E8" s="199"/>
      <c r="F8" s="199"/>
      <c r="G8" s="199"/>
      <c r="H8" s="199"/>
      <c r="I8" s="200"/>
    </row>
    <row r="9" spans="1:9" x14ac:dyDescent="0.25">
      <c r="B9" s="201" t="s">
        <v>4</v>
      </c>
      <c r="C9" s="202"/>
      <c r="D9" s="202"/>
      <c r="E9" s="202"/>
      <c r="F9" s="202"/>
      <c r="G9" s="202"/>
      <c r="H9" s="202"/>
      <c r="I9" s="203"/>
    </row>
    <row r="10" spans="1:9" x14ac:dyDescent="0.25">
      <c r="B10" s="6"/>
      <c r="C10" s="7"/>
      <c r="D10" s="8"/>
      <c r="E10" s="8"/>
      <c r="F10" s="8"/>
      <c r="G10" s="9"/>
      <c r="H10" s="10"/>
      <c r="I10" s="11"/>
    </row>
    <row r="11" spans="1:9" x14ac:dyDescent="0.25">
      <c r="A11" s="4"/>
      <c r="B11" s="204" t="s">
        <v>5</v>
      </c>
      <c r="C11" s="205" t="s">
        <v>6</v>
      </c>
      <c r="D11" s="205" t="s">
        <v>7</v>
      </c>
      <c r="E11" s="12" t="s">
        <v>8</v>
      </c>
      <c r="F11" s="12" t="s">
        <v>8</v>
      </c>
      <c r="G11" s="205" t="s">
        <v>9</v>
      </c>
      <c r="H11" s="13" t="s">
        <v>10</v>
      </c>
      <c r="I11" s="206" t="s">
        <v>11</v>
      </c>
    </row>
    <row r="12" spans="1:9" x14ac:dyDescent="0.25">
      <c r="B12" s="204"/>
      <c r="C12" s="205"/>
      <c r="D12" s="205"/>
      <c r="E12" s="12"/>
      <c r="F12" s="12"/>
      <c r="G12" s="205"/>
      <c r="H12" s="13" t="s">
        <v>12</v>
      </c>
      <c r="I12" s="206"/>
    </row>
    <row r="13" spans="1:9" x14ac:dyDescent="0.25">
      <c r="B13" s="16"/>
      <c r="H13" s="17"/>
      <c r="I13" s="18"/>
    </row>
    <row r="14" spans="1:9" x14ac:dyDescent="0.25">
      <c r="B14" s="16"/>
      <c r="C14" s="19" t="s">
        <v>13</v>
      </c>
      <c r="H14" s="17"/>
      <c r="I14" s="18"/>
    </row>
    <row r="15" spans="1:9" s="193" customFormat="1" x14ac:dyDescent="0.25">
      <c r="A15" s="1" t="str">
        <f t="shared" ref="A15:A23" si="0">+$B$7&amp;C15</f>
        <v>IL&amp;FS  Infrastructure Debt Fund Series 3BBhilwara Green Energy Limited</v>
      </c>
      <c r="B15" s="16">
        <v>1</v>
      </c>
      <c r="C15" s="1" t="s">
        <v>17</v>
      </c>
      <c r="D15" s="1" t="s">
        <v>18</v>
      </c>
      <c r="E15" s="1" t="s">
        <v>103</v>
      </c>
      <c r="F15" s="21" t="s">
        <v>103</v>
      </c>
      <c r="G15" s="2">
        <v>410000</v>
      </c>
      <c r="H15" s="17">
        <v>4100</v>
      </c>
      <c r="I15" s="18">
        <f>+H15/$H$42</f>
        <v>0.25745559936475826</v>
      </c>
    </row>
    <row r="16" spans="1:9" s="193" customFormat="1" x14ac:dyDescent="0.25">
      <c r="A16" s="1" t="str">
        <f t="shared" si="0"/>
        <v>IL&amp;FS  Infrastructure Debt Fund Series 3BIL&amp;FS Solar Power Limited</v>
      </c>
      <c r="B16" s="16">
        <v>2</v>
      </c>
      <c r="C16" s="1" t="s">
        <v>77</v>
      </c>
      <c r="D16" s="1" t="s">
        <v>78</v>
      </c>
      <c r="E16" s="1" t="s">
        <v>79</v>
      </c>
      <c r="F16" s="21" t="s">
        <v>79</v>
      </c>
      <c r="G16" s="2">
        <v>215</v>
      </c>
      <c r="H16" s="17">
        <v>2346.5041099999999</v>
      </c>
      <c r="I16" s="18">
        <f>+H16/$H$42</f>
        <v>0.14734649318339477</v>
      </c>
    </row>
    <row r="17" spans="1:15" s="193" customFormat="1" x14ac:dyDescent="0.25">
      <c r="A17" s="1" t="str">
        <f t="shared" si="0"/>
        <v xml:space="preserve">IL&amp;FS  Infrastructure Debt Fund Series 3BIL&amp;FS Wind Energy Limited </v>
      </c>
      <c r="B17" s="16">
        <v>3</v>
      </c>
      <c r="C17" s="1" t="s">
        <v>144</v>
      </c>
      <c r="D17" s="1" t="s">
        <v>15</v>
      </c>
      <c r="E17" s="1" t="s">
        <v>104</v>
      </c>
      <c r="F17" s="21" t="s">
        <v>104</v>
      </c>
      <c r="G17" s="2">
        <v>125</v>
      </c>
      <c r="H17" s="17">
        <v>1582.57304</v>
      </c>
      <c r="I17" s="18">
        <f>+H17/$H$42</f>
        <v>9.937616842724574E-2</v>
      </c>
    </row>
    <row r="18" spans="1:15" x14ac:dyDescent="0.25">
      <c r="A18" s="1" t="str">
        <f t="shared" si="0"/>
        <v>IL&amp;FS  Infrastructure Debt Fund Series 3B</v>
      </c>
      <c r="B18" s="16"/>
      <c r="H18" s="17"/>
      <c r="I18" s="18"/>
    </row>
    <row r="19" spans="1:15" x14ac:dyDescent="0.25">
      <c r="A19" s="1" t="str">
        <f t="shared" si="0"/>
        <v>IL&amp;FS  Infrastructure Debt Fund Series 3BDebt Instrument-Privately Placed-Unlisted</v>
      </c>
      <c r="B19" s="16"/>
      <c r="C19" s="19" t="s">
        <v>20</v>
      </c>
      <c r="H19" s="17"/>
      <c r="I19" s="18"/>
    </row>
    <row r="20" spans="1:15" x14ac:dyDescent="0.25">
      <c r="A20" s="1" t="str">
        <f t="shared" si="0"/>
        <v>IL&amp;FS  Infrastructure Debt Fund Series 3BAMRI Hospitals Limited</v>
      </c>
      <c r="B20" s="16">
        <v>4</v>
      </c>
      <c r="C20" s="1" t="s">
        <v>38</v>
      </c>
      <c r="D20" s="1" t="s">
        <v>39</v>
      </c>
      <c r="E20" s="1" t="s">
        <v>136</v>
      </c>
      <c r="F20" s="21" t="s">
        <v>136</v>
      </c>
      <c r="G20" s="2">
        <v>410</v>
      </c>
      <c r="H20" s="17">
        <v>4097.4164300000002</v>
      </c>
      <c r="I20" s="18">
        <f t="shared" ref="I20:I26" si="1">+H20/$H$42</f>
        <v>0.25729336654455076</v>
      </c>
    </row>
    <row r="21" spans="1:15" x14ac:dyDescent="0.25">
      <c r="A21" s="1" t="str">
        <f t="shared" si="0"/>
        <v>IL&amp;FS  Infrastructure Debt Fund Series 3BKanchanjunga Power Company Private Limited</v>
      </c>
      <c r="B21" s="16">
        <v>5</v>
      </c>
      <c r="C21" s="1" t="s">
        <v>105</v>
      </c>
      <c r="D21" s="1" t="s">
        <v>157</v>
      </c>
      <c r="E21" s="1" t="s">
        <v>138</v>
      </c>
      <c r="F21" s="21" t="s">
        <v>138</v>
      </c>
      <c r="G21" s="2">
        <v>160</v>
      </c>
      <c r="H21" s="17">
        <v>1600</v>
      </c>
      <c r="I21" s="18">
        <f t="shared" si="1"/>
        <v>0.10047047780088127</v>
      </c>
    </row>
    <row r="22" spans="1:15" x14ac:dyDescent="0.25">
      <c r="A22" s="1" t="str">
        <f>+$B$7&amp;C22</f>
        <v>IL&amp;FS  Infrastructure Debt Fund Series 3BKanchanjunga Power Company Private Limited.</v>
      </c>
      <c r="B22" s="16">
        <v>6</v>
      </c>
      <c r="C22" s="1" t="s">
        <v>158</v>
      </c>
      <c r="D22" s="1" t="s">
        <v>157</v>
      </c>
      <c r="E22" s="1" t="s">
        <v>159</v>
      </c>
      <c r="F22" s="21" t="s">
        <v>159</v>
      </c>
      <c r="G22" s="2">
        <v>100</v>
      </c>
      <c r="H22" s="17">
        <v>1000</v>
      </c>
      <c r="I22" s="18">
        <f t="shared" si="1"/>
        <v>6.2794048625550783E-2</v>
      </c>
    </row>
    <row r="23" spans="1:15" x14ac:dyDescent="0.25">
      <c r="A23" s="1" t="str">
        <f t="shared" si="0"/>
        <v>IL&amp;FS  Infrastructure Debt Fund Series 3BBG Wind Power Limited</v>
      </c>
      <c r="B23" s="16">
        <v>7</v>
      </c>
      <c r="C23" s="1" t="s">
        <v>41</v>
      </c>
      <c r="D23" s="1" t="s">
        <v>42</v>
      </c>
      <c r="E23" s="1" t="s">
        <v>88</v>
      </c>
      <c r="F23" s="21" t="s">
        <v>88</v>
      </c>
      <c r="G23" s="2">
        <v>70000</v>
      </c>
      <c r="H23" s="17">
        <v>700</v>
      </c>
      <c r="I23" s="18">
        <f t="shared" si="1"/>
        <v>4.3955834037885555E-2</v>
      </c>
    </row>
    <row r="24" spans="1:15" x14ac:dyDescent="0.25">
      <c r="A24" s="1" t="str">
        <f>+$B$7&amp;C24</f>
        <v>IL&amp;FS  Infrastructure Debt Fund Series 3BClean Max Enviro Energy Solutions Private Limited</v>
      </c>
      <c r="B24" s="16">
        <v>8</v>
      </c>
      <c r="C24" s="1" t="s">
        <v>21</v>
      </c>
      <c r="D24" s="1" t="s">
        <v>22</v>
      </c>
      <c r="E24" s="1" t="s">
        <v>23</v>
      </c>
      <c r="F24" s="21" t="s">
        <v>23</v>
      </c>
      <c r="G24" s="2">
        <v>14</v>
      </c>
      <c r="H24" s="17">
        <v>140</v>
      </c>
      <c r="I24" s="18">
        <f t="shared" si="1"/>
        <v>8.7911668075771107E-3</v>
      </c>
    </row>
    <row r="25" spans="1:15" x14ac:dyDescent="0.25">
      <c r="A25" s="1" t="str">
        <f>+$B$7&amp;C25</f>
        <v>IL&amp;FS  Infrastructure Debt Fund Series 3BTanglin Development Limited</v>
      </c>
      <c r="B25" s="16">
        <v>9</v>
      </c>
      <c r="C25" s="1" t="s">
        <v>122</v>
      </c>
      <c r="D25" s="1" t="s">
        <v>123</v>
      </c>
      <c r="E25" s="1" t="s">
        <v>124</v>
      </c>
      <c r="F25" s="21" t="s">
        <v>124</v>
      </c>
      <c r="G25" s="2">
        <v>10</v>
      </c>
      <c r="H25" s="17">
        <v>100</v>
      </c>
      <c r="I25" s="18">
        <f t="shared" si="1"/>
        <v>6.2794048625550792E-3</v>
      </c>
    </row>
    <row r="26" spans="1:15" x14ac:dyDescent="0.25">
      <c r="A26" s="1" t="str">
        <f>+$B$7&amp;C26</f>
        <v>IL&amp;FS  Infrastructure Debt Fund Series 3BKaynes Technology India Private Limited</v>
      </c>
      <c r="B26" s="16">
        <v>10</v>
      </c>
      <c r="C26" s="1" t="s">
        <v>126</v>
      </c>
      <c r="D26" s="1" t="s">
        <v>34</v>
      </c>
      <c r="E26" s="1" t="s">
        <v>127</v>
      </c>
      <c r="F26" s="21" t="s">
        <v>127</v>
      </c>
      <c r="G26" s="2">
        <v>100</v>
      </c>
      <c r="H26" s="17">
        <v>100</v>
      </c>
      <c r="I26" s="18">
        <f t="shared" si="1"/>
        <v>6.2794048625550792E-3</v>
      </c>
    </row>
    <row r="27" spans="1:15" x14ac:dyDescent="0.25">
      <c r="A27" s="4"/>
      <c r="B27" s="23"/>
      <c r="C27" s="28" t="s">
        <v>48</v>
      </c>
      <c r="D27" s="28"/>
      <c r="E27" s="28"/>
      <c r="F27" s="28"/>
      <c r="G27" s="28"/>
      <c r="H27" s="29">
        <f>SUM(H15:H26)</f>
        <v>15766.49358</v>
      </c>
      <c r="I27" s="46">
        <f>SUM(I15:I26)</f>
        <v>0.99004196451695448</v>
      </c>
      <c r="L27" s="183"/>
      <c r="M27" s="190"/>
      <c r="O27" s="190"/>
    </row>
    <row r="28" spans="1:15" x14ac:dyDescent="0.25">
      <c r="A28" s="4"/>
      <c r="B28" s="23"/>
      <c r="C28" s="31"/>
      <c r="D28" s="31"/>
      <c r="E28" s="31"/>
      <c r="F28" s="31"/>
      <c r="G28" s="31"/>
      <c r="H28" s="34"/>
      <c r="I28" s="35"/>
    </row>
    <row r="29" spans="1:15" x14ac:dyDescent="0.25">
      <c r="A29" s="4"/>
      <c r="B29" s="23"/>
      <c r="C29" s="36" t="s">
        <v>49</v>
      </c>
      <c r="G29" s="1"/>
      <c r="H29" s="17"/>
      <c r="I29" s="18"/>
    </row>
    <row r="30" spans="1:15" x14ac:dyDescent="0.25">
      <c r="A30" s="4"/>
      <c r="B30" s="23"/>
      <c r="C30" s="4" t="s">
        <v>50</v>
      </c>
      <c r="D30" s="37"/>
      <c r="E30" s="37"/>
      <c r="F30" s="37"/>
      <c r="G30" s="37"/>
      <c r="H30" s="17">
        <v>0</v>
      </c>
      <c r="I30" s="18">
        <f>+H30/$H$42</f>
        <v>0</v>
      </c>
    </row>
    <row r="31" spans="1:15" x14ac:dyDescent="0.25">
      <c r="A31" s="4"/>
      <c r="B31" s="23"/>
      <c r="G31" s="1"/>
      <c r="H31" s="37"/>
      <c r="I31" s="38"/>
    </row>
    <row r="32" spans="1:15" x14ac:dyDescent="0.25">
      <c r="B32" s="16"/>
      <c r="C32" s="28" t="s">
        <v>48</v>
      </c>
      <c r="D32" s="28"/>
      <c r="E32" s="28"/>
      <c r="F32" s="28"/>
      <c r="G32" s="28"/>
      <c r="H32" s="39">
        <f>SUM(H30:H31)</f>
        <v>0</v>
      </c>
      <c r="I32" s="40">
        <f>SUM(I30:I31)</f>
        <v>0</v>
      </c>
    </row>
    <row r="33" spans="1:12" x14ac:dyDescent="0.25">
      <c r="B33" s="16"/>
      <c r="C33" s="31"/>
      <c r="D33" s="31"/>
      <c r="E33" s="31"/>
      <c r="F33" s="31"/>
      <c r="G33" s="31"/>
      <c r="H33" s="41"/>
      <c r="I33" s="42"/>
    </row>
    <row r="34" spans="1:12" x14ac:dyDescent="0.25">
      <c r="B34" s="16"/>
      <c r="C34" s="36" t="s">
        <v>51</v>
      </c>
      <c r="D34" s="37"/>
      <c r="E34" s="37"/>
      <c r="F34" s="37"/>
      <c r="H34" s="17">
        <v>2.5</v>
      </c>
      <c r="I34" s="18">
        <f>+H34/$H$42</f>
        <v>1.5698512156387697E-4</v>
      </c>
    </row>
    <row r="35" spans="1:12" x14ac:dyDescent="0.25">
      <c r="B35" s="16"/>
      <c r="C35" s="36"/>
      <c r="D35" s="37"/>
      <c r="E35" s="37"/>
      <c r="F35" s="37"/>
      <c r="H35" s="17"/>
      <c r="I35" s="43"/>
    </row>
    <row r="36" spans="1:12" x14ac:dyDescent="0.25">
      <c r="A36" s="4"/>
      <c r="B36" s="23"/>
      <c r="C36" s="28" t="s">
        <v>48</v>
      </c>
      <c r="D36" s="28"/>
      <c r="E36" s="28"/>
      <c r="F36" s="28"/>
      <c r="G36" s="28"/>
      <c r="H36" s="29">
        <f>SUM(H34:H35)</f>
        <v>2.5</v>
      </c>
      <c r="I36" s="44">
        <f>SUM(I34:I35)</f>
        <v>1.5698512156387697E-4</v>
      </c>
    </row>
    <row r="37" spans="1:12" x14ac:dyDescent="0.25">
      <c r="B37" s="16"/>
      <c r="H37" s="17"/>
      <c r="I37" s="18"/>
    </row>
    <row r="38" spans="1:12" x14ac:dyDescent="0.25">
      <c r="B38" s="16"/>
      <c r="C38" s="36" t="s">
        <v>52</v>
      </c>
      <c r="H38" s="17"/>
      <c r="I38" s="18"/>
    </row>
    <row r="39" spans="1:12" x14ac:dyDescent="0.25">
      <c r="B39" s="16">
        <v>1</v>
      </c>
      <c r="C39" s="1" t="s">
        <v>53</v>
      </c>
      <c r="D39" s="37"/>
      <c r="E39" s="37"/>
      <c r="F39" s="37"/>
      <c r="H39" s="17">
        <v>-20.743253800000559</v>
      </c>
      <c r="I39" s="18">
        <f>+H39/$H$42</f>
        <v>-1.3025528877693762E-3</v>
      </c>
    </row>
    <row r="40" spans="1:12" x14ac:dyDescent="0.25">
      <c r="B40" s="16">
        <v>2</v>
      </c>
      <c r="C40" s="1" t="s">
        <v>54</v>
      </c>
      <c r="D40" s="37"/>
      <c r="E40" s="37"/>
      <c r="F40" s="37"/>
      <c r="H40" s="17">
        <v>176.82572620000002</v>
      </c>
      <c r="I40" s="18">
        <f>+H40/$H$42</f>
        <v>1.1103603249251132E-2</v>
      </c>
    </row>
    <row r="41" spans="1:12" x14ac:dyDescent="0.25">
      <c r="A41" s="4"/>
      <c r="B41" s="23"/>
      <c r="C41" s="28" t="s">
        <v>48</v>
      </c>
      <c r="D41" s="28"/>
      <c r="E41" s="28"/>
      <c r="F41" s="28"/>
      <c r="G41" s="28"/>
      <c r="H41" s="29">
        <f>SUM(H39:H40)</f>
        <v>156.08247239999946</v>
      </c>
      <c r="I41" s="46">
        <f>SUM(I39:I40)</f>
        <v>9.8010503614817564E-3</v>
      </c>
    </row>
    <row r="42" spans="1:12" x14ac:dyDescent="0.25">
      <c r="A42" s="4"/>
      <c r="B42" s="23"/>
      <c r="C42" s="47" t="s">
        <v>55</v>
      </c>
      <c r="D42" s="47"/>
      <c r="E42" s="47"/>
      <c r="F42" s="47"/>
      <c r="G42" s="47"/>
      <c r="H42" s="94">
        <f>+H27+H32+H36+H41</f>
        <v>15925.0760524</v>
      </c>
      <c r="I42" s="49">
        <f>+I27+I32+I36+I41</f>
        <v>1.0000000000000002</v>
      </c>
      <c r="J42" s="167">
        <v>1592507605.24</v>
      </c>
      <c r="K42" s="182">
        <f>+J42/100000</f>
        <v>15925.0760524</v>
      </c>
      <c r="L42" s="183">
        <f>+H42-K42</f>
        <v>0</v>
      </c>
    </row>
    <row r="43" spans="1:12" x14ac:dyDescent="0.25">
      <c r="B43" s="16"/>
      <c r="H43" s="22"/>
      <c r="I43" s="50"/>
    </row>
    <row r="44" spans="1:12" x14ac:dyDescent="0.25">
      <c r="C44" s="36"/>
      <c r="E44" s="184"/>
      <c r="F44" s="184"/>
      <c r="G44" s="17"/>
    </row>
    <row r="45" spans="1:12" x14ac:dyDescent="0.25">
      <c r="C45" s="51" t="s">
        <v>56</v>
      </c>
      <c r="E45" s="184"/>
      <c r="F45" s="184"/>
      <c r="G45" s="1"/>
    </row>
    <row r="46" spans="1:12" x14ac:dyDescent="0.25">
      <c r="C46" s="51" t="s">
        <v>57</v>
      </c>
      <c r="D46" s="133" t="s">
        <v>58</v>
      </c>
      <c r="E46" s="184"/>
      <c r="F46" s="184"/>
      <c r="G46" s="1"/>
    </row>
    <row r="47" spans="1:12" x14ac:dyDescent="0.25">
      <c r="C47" s="51" t="s">
        <v>141</v>
      </c>
      <c r="E47" s="184"/>
      <c r="F47" s="184"/>
      <c r="G47" s="1"/>
    </row>
    <row r="48" spans="1:12" x14ac:dyDescent="0.25">
      <c r="C48" s="53" t="s">
        <v>60</v>
      </c>
      <c r="D48" s="185" t="s">
        <v>160</v>
      </c>
      <c r="E48" s="184"/>
      <c r="F48" s="184"/>
      <c r="G48" s="1"/>
    </row>
    <row r="49" spans="3:9" x14ac:dyDescent="0.25">
      <c r="C49" s="53" t="s">
        <v>61</v>
      </c>
      <c r="D49" s="185" t="s">
        <v>160</v>
      </c>
      <c r="E49" s="184"/>
      <c r="F49" s="184"/>
      <c r="G49" s="1"/>
    </row>
    <row r="50" spans="3:9" x14ac:dyDescent="0.25">
      <c r="C50" s="51" t="s">
        <v>62</v>
      </c>
      <c r="E50" s="184"/>
      <c r="F50" s="184"/>
      <c r="G50" s="1"/>
    </row>
    <row r="51" spans="3:9" x14ac:dyDescent="0.25">
      <c r="C51" s="53" t="s">
        <v>60</v>
      </c>
      <c r="D51" s="185">
        <v>1040297.8978</v>
      </c>
      <c r="E51" s="184"/>
      <c r="F51" s="184"/>
      <c r="G51" s="1"/>
    </row>
    <row r="52" spans="3:9" x14ac:dyDescent="0.25">
      <c r="C52" s="53" t="s">
        <v>61</v>
      </c>
      <c r="D52" s="185">
        <v>1040297.8978</v>
      </c>
      <c r="E52" s="184"/>
      <c r="F52" s="184"/>
      <c r="G52" s="1"/>
    </row>
    <row r="53" spans="3:9" x14ac:dyDescent="0.25">
      <c r="C53" s="55" t="s">
        <v>63</v>
      </c>
      <c r="D53" s="133" t="s">
        <v>58</v>
      </c>
      <c r="E53" s="184"/>
      <c r="F53" s="184"/>
      <c r="G53" s="1"/>
    </row>
    <row r="54" spans="3:9" ht="31.5" x14ac:dyDescent="0.25">
      <c r="C54" s="56" t="s">
        <v>150</v>
      </c>
      <c r="D54" s="133" t="s">
        <v>58</v>
      </c>
      <c r="E54" s="184"/>
      <c r="F54" s="184"/>
      <c r="G54" s="1"/>
    </row>
    <row r="55" spans="3:9" ht="31.5" x14ac:dyDescent="0.25">
      <c r="C55" s="56" t="s">
        <v>65</v>
      </c>
      <c r="D55" s="133" t="s">
        <v>58</v>
      </c>
      <c r="E55" s="184"/>
      <c r="F55" s="184"/>
      <c r="G55" s="1"/>
    </row>
    <row r="56" spans="3:9" x14ac:dyDescent="0.25">
      <c r="C56" s="55" t="s">
        <v>66</v>
      </c>
      <c r="D56" s="133" t="s">
        <v>58</v>
      </c>
      <c r="E56" s="184"/>
      <c r="F56" s="184"/>
      <c r="G56" s="1"/>
    </row>
    <row r="57" spans="3:9" x14ac:dyDescent="0.25">
      <c r="C57" s="55" t="s">
        <v>67</v>
      </c>
      <c r="D57" s="186" t="s">
        <v>161</v>
      </c>
      <c r="E57" s="184"/>
      <c r="F57" s="184"/>
      <c r="G57" s="1"/>
    </row>
    <row r="58" spans="3:9" x14ac:dyDescent="0.25">
      <c r="C58" s="51" t="s">
        <v>69</v>
      </c>
      <c r="E58" s="184"/>
      <c r="F58" s="184"/>
      <c r="G58" s="1"/>
    </row>
    <row r="59" spans="3:9" x14ac:dyDescent="0.25">
      <c r="C59" s="58" t="s">
        <v>70</v>
      </c>
      <c r="D59" s="59" t="s">
        <v>71</v>
      </c>
      <c r="E59" s="187"/>
      <c r="F59" s="187"/>
      <c r="G59" s="59"/>
      <c r="H59" s="59" t="s">
        <v>52</v>
      </c>
    </row>
    <row r="60" spans="3:9" x14ac:dyDescent="0.25">
      <c r="C60" s="60" t="s">
        <v>72</v>
      </c>
      <c r="D60" s="188" t="s">
        <v>58</v>
      </c>
      <c r="E60" s="187"/>
      <c r="F60" s="187"/>
      <c r="G60" s="188"/>
      <c r="H60" s="188" t="s">
        <v>58</v>
      </c>
    </row>
    <row r="61" spans="3:9" x14ac:dyDescent="0.25">
      <c r="C61" s="194" t="s">
        <v>73</v>
      </c>
      <c r="D61" s="194"/>
      <c r="E61" s="194"/>
      <c r="F61" s="194"/>
      <c r="G61" s="194"/>
      <c r="H61" s="194"/>
      <c r="I61" s="194"/>
    </row>
    <row r="62" spans="3:9" x14ac:dyDescent="0.25">
      <c r="C62" s="194"/>
      <c r="D62" s="194"/>
      <c r="E62" s="194"/>
      <c r="F62" s="194"/>
      <c r="G62" s="194"/>
      <c r="H62" s="194"/>
      <c r="I62" s="194"/>
    </row>
    <row r="63" spans="3:9" x14ac:dyDescent="0.25">
      <c r="C63" s="62" t="s">
        <v>74</v>
      </c>
      <c r="D63" s="189"/>
      <c r="E63" s="189"/>
      <c r="F63" s="189"/>
      <c r="G63" s="189"/>
      <c r="H63" s="189"/>
    </row>
    <row r="64" spans="3:9" x14ac:dyDescent="0.25">
      <c r="C64" s="62" t="s">
        <v>162</v>
      </c>
    </row>
    <row r="66" spans="3:3" x14ac:dyDescent="0.25">
      <c r="C66" s="36" t="s">
        <v>75</v>
      </c>
    </row>
  </sheetData>
  <sortState ref="C20:I26">
    <sortCondition descending="1" ref="I20:I26"/>
  </sortState>
  <mergeCells count="9">
    <mergeCell ref="C61:I62"/>
    <mergeCell ref="B7:I7"/>
    <mergeCell ref="B8:I8"/>
    <mergeCell ref="B9:I9"/>
    <mergeCell ref="B11:B12"/>
    <mergeCell ref="C11:C12"/>
    <mergeCell ref="D11:D12"/>
    <mergeCell ref="G11:G12"/>
    <mergeCell ref="I11:I12"/>
  </mergeCells>
  <pageMargins left="0.7" right="0.7" top="0.75" bottom="0.75" header="0.3" footer="0.3"/>
  <pageSetup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1A</vt:lpstr>
      <vt:lpstr>1B</vt:lpstr>
      <vt:lpstr>1C</vt:lpstr>
      <vt:lpstr>2A</vt:lpstr>
      <vt:lpstr>2B</vt:lpstr>
      <vt:lpstr>2C</vt:lpstr>
      <vt:lpstr>3A</vt:lpstr>
      <vt:lpstr>3B</vt:lpstr>
      <vt:lpstr>'1A'!Print_Area</vt:lpstr>
      <vt:lpstr>'1B'!Print_Area</vt:lpstr>
      <vt:lpstr>'1C'!Print_Area</vt:lpstr>
      <vt:lpstr>'2A'!Print_Area</vt:lpstr>
      <vt:lpstr>'2B'!Print_Area</vt:lpstr>
      <vt:lpstr>'2C'!Print_Area</vt:lpstr>
      <vt:lpstr>'3A'!Print_Area</vt:lpstr>
      <vt:lpstr>'3B'!Print_Area</vt:lpstr>
    </vt:vector>
  </TitlesOfParts>
  <Company>ISSL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vaibhav.sawant</dc:creator>
  <cp:lastModifiedBy>Jyoti Pandey</cp:lastModifiedBy>
  <dcterms:created xsi:type="dcterms:W3CDTF">2018-10-10T11:04:42Z</dcterms:created>
  <dcterms:modified xsi:type="dcterms:W3CDTF">2018-10-31T05:09:28Z</dcterms:modified>
</cp:coreProperties>
</file>